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OŠ Berek\GFI 2025\"/>
    </mc:Choice>
  </mc:AlternateContent>
  <bookViews>
    <workbookView xWindow="0" yWindow="0" windowWidth="23040" windowHeight="10644"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G319" i="9"/>
  <c r="F319" i="9"/>
  <c r="H318" i="9"/>
  <c r="G318" i="9"/>
  <c r="F318" i="9"/>
  <c r="E318" i="9"/>
  <c r="B318" i="9" s="1"/>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F256" i="9" s="1"/>
  <c r="L256" i="9"/>
  <c r="E256" i="9"/>
  <c r="B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F248" i="9" s="1"/>
  <c r="L248" i="9"/>
  <c r="E248" i="9"/>
  <c r="B248" i="9"/>
  <c r="M247" i="9"/>
  <c r="L247" i="9"/>
  <c r="F247" i="9" s="1"/>
  <c r="E247" i="9"/>
  <c r="B247" i="9" s="1"/>
  <c r="M246" i="9"/>
  <c r="F246" i="9" s="1"/>
  <c r="B246" i="9" s="1"/>
  <c r="L246" i="9"/>
  <c r="E246" i="9"/>
  <c r="M245" i="9"/>
  <c r="L245" i="9"/>
  <c r="F245" i="9" s="1"/>
  <c r="E245" i="9"/>
  <c r="B245" i="9" s="1"/>
  <c r="M244" i="9"/>
  <c r="L244" i="9"/>
  <c r="E244" i="9"/>
  <c r="M243" i="9"/>
  <c r="L243" i="9"/>
  <c r="E243" i="9"/>
  <c r="M242" i="9"/>
  <c r="L242" i="9"/>
  <c r="E242" i="9"/>
  <c r="M241" i="9"/>
  <c r="L241" i="9"/>
  <c r="F241" i="9" s="1"/>
  <c r="E241" i="9"/>
  <c r="B241" i="9" s="1"/>
  <c r="M240" i="9"/>
  <c r="L240" i="9"/>
  <c r="E240" i="9"/>
  <c r="M239" i="9"/>
  <c r="L239" i="9"/>
  <c r="F239" i="9" s="1"/>
  <c r="E239" i="9"/>
  <c r="B239" i="9" s="1"/>
  <c r="M238" i="9"/>
  <c r="L238" i="9"/>
  <c r="E238" i="9"/>
  <c r="M237" i="9"/>
  <c r="L237" i="9"/>
  <c r="E237" i="9"/>
  <c r="M236" i="9"/>
  <c r="L236" i="9"/>
  <c r="E236" i="9"/>
  <c r="M235" i="9"/>
  <c r="L235" i="9"/>
  <c r="F235" i="9" s="1"/>
  <c r="E235" i="9"/>
  <c r="B235" i="9" s="1"/>
  <c r="M234" i="9"/>
  <c r="F234" i="9" s="1"/>
  <c r="B234" i="9" s="1"/>
  <c r="L234" i="9"/>
  <c r="E234" i="9"/>
  <c r="M233" i="9"/>
  <c r="L233" i="9"/>
  <c r="F233" i="9" s="1"/>
  <c r="E233" i="9"/>
  <c r="B233" i="9" s="1"/>
  <c r="M232" i="9"/>
  <c r="F232" i="9" s="1"/>
  <c r="L232" i="9"/>
  <c r="E232" i="9"/>
  <c r="B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E169" i="9" s="1"/>
  <c r="B169" i="9" s="1"/>
  <c r="G169" i="9"/>
  <c r="F169" i="9"/>
  <c r="H168" i="9"/>
  <c r="G168" i="9"/>
  <c r="F168" i="9"/>
  <c r="E168" i="9"/>
  <c r="B168" i="9" s="1"/>
  <c r="H167" i="9"/>
  <c r="G167" i="9"/>
  <c r="E167" i="9" s="1"/>
  <c r="B167" i="9" s="1"/>
  <c r="F167" i="9"/>
  <c r="H166" i="9"/>
  <c r="G166" i="9"/>
  <c r="E166" i="9" s="1"/>
  <c r="F166" i="9"/>
  <c r="H165" i="9"/>
  <c r="G165" i="9"/>
  <c r="E165" i="9" s="1"/>
  <c r="B165" i="9" s="1"/>
  <c r="F165" i="9"/>
  <c r="H164" i="9"/>
  <c r="E164" i="9" s="1"/>
  <c r="B164" i="9" s="1"/>
  <c r="G164" i="9"/>
  <c r="F164" i="9"/>
  <c r="H163" i="9"/>
  <c r="G163" i="9"/>
  <c r="F163" i="9"/>
  <c r="E163" i="9"/>
  <c r="B163" i="9" s="1"/>
  <c r="H162" i="9"/>
  <c r="G162" i="9"/>
  <c r="F162" i="9"/>
  <c r="H161" i="9"/>
  <c r="E161" i="9" s="1"/>
  <c r="B161" i="9" s="1"/>
  <c r="G161" i="9"/>
  <c r="F161" i="9"/>
  <c r="H160" i="9"/>
  <c r="G160" i="9"/>
  <c r="F160" i="9"/>
  <c r="E160" i="9"/>
  <c r="B160" i="9" s="1"/>
  <c r="H159" i="9"/>
  <c r="G159" i="9"/>
  <c r="E159" i="9" s="1"/>
  <c r="F159" i="9"/>
  <c r="H158" i="9"/>
  <c r="G158" i="9"/>
  <c r="E158" i="9" s="1"/>
  <c r="F158" i="9"/>
  <c r="H157" i="9"/>
  <c r="G157" i="9"/>
  <c r="F157" i="9"/>
  <c r="F156" i="9"/>
  <c r="H155" i="9"/>
  <c r="G155" i="9"/>
  <c r="E155" i="9" s="1"/>
  <c r="B155" i="9" s="1"/>
  <c r="F155" i="9"/>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E73" i="9" s="1"/>
  <c r="B73" i="9" s="1"/>
  <c r="F73" i="9"/>
  <c r="H72" i="9"/>
  <c r="G72" i="9"/>
  <c r="F72" i="9"/>
  <c r="H71" i="9"/>
  <c r="G71" i="9"/>
  <c r="E71" i="9" s="1"/>
  <c r="B71" i="9" s="1"/>
  <c r="F71" i="9"/>
  <c r="H70" i="9"/>
  <c r="E70" i="9" s="1"/>
  <c r="B70" i="9" s="1"/>
  <c r="G70" i="9"/>
  <c r="F70" i="9"/>
  <c r="H69" i="9"/>
  <c r="G69" i="9"/>
  <c r="E69" i="9" s="1"/>
  <c r="B69" i="9" s="1"/>
  <c r="F69" i="9"/>
  <c r="H68" i="9"/>
  <c r="G68" i="9"/>
  <c r="F68" i="9"/>
  <c r="H67" i="9"/>
  <c r="G67" i="9"/>
  <c r="E67" i="9" s="1"/>
  <c r="B67" i="9" s="1"/>
  <c r="F67" i="9"/>
  <c r="H66" i="9"/>
  <c r="E66" i="9" s="1"/>
  <c r="B66" i="9" s="1"/>
  <c r="G66" i="9"/>
  <c r="F66" i="9"/>
  <c r="H65" i="9"/>
  <c r="G65" i="9"/>
  <c r="E65" i="9" s="1"/>
  <c r="B65" i="9" s="1"/>
  <c r="F65" i="9"/>
  <c r="H64" i="9"/>
  <c r="G64" i="9"/>
  <c r="F64" i="9"/>
  <c r="H63" i="9"/>
  <c r="G63" i="9"/>
  <c r="E63" i="9" s="1"/>
  <c r="B63" i="9" s="1"/>
  <c r="F63" i="9"/>
  <c r="H62" i="9"/>
  <c r="E62" i="9" s="1"/>
  <c r="B62" i="9" s="1"/>
  <c r="G62" i="9"/>
  <c r="F62" i="9"/>
  <c r="H61" i="9"/>
  <c r="G61" i="9"/>
  <c r="E61" i="9" s="1"/>
  <c r="B61" i="9" s="1"/>
  <c r="F61" i="9"/>
  <c r="H60" i="9"/>
  <c r="G60" i="9"/>
  <c r="F60" i="9"/>
  <c r="H59" i="9"/>
  <c r="G59" i="9"/>
  <c r="E59" i="9" s="1"/>
  <c r="F59" i="9"/>
  <c r="B59" i="9"/>
  <c r="H58" i="9"/>
  <c r="G58" i="9"/>
  <c r="F58" i="9"/>
  <c r="E58" i="9"/>
  <c r="B58" i="9" s="1"/>
  <c r="H57" i="9"/>
  <c r="G57" i="9"/>
  <c r="F57" i="9"/>
  <c r="H56" i="9"/>
  <c r="G56" i="9"/>
  <c r="F56" i="9"/>
  <c r="H55" i="9"/>
  <c r="G55" i="9"/>
  <c r="E55" i="9" s="1"/>
  <c r="B55" i="9" s="1"/>
  <c r="F55" i="9"/>
  <c r="H54" i="9"/>
  <c r="E54" i="9" s="1"/>
  <c r="B54" i="9" s="1"/>
  <c r="G54" i="9"/>
  <c r="F54" i="9"/>
  <c r="H53" i="9"/>
  <c r="G53" i="9"/>
  <c r="F53" i="9"/>
  <c r="H52" i="9"/>
  <c r="G52" i="9"/>
  <c r="F52" i="9"/>
  <c r="H51" i="9"/>
  <c r="G51" i="9"/>
  <c r="F51" i="9"/>
  <c r="H50" i="9"/>
  <c r="G50" i="9"/>
  <c r="F50" i="9"/>
  <c r="E50" i="9"/>
  <c r="B50" i="9" s="1"/>
  <c r="H49" i="9"/>
  <c r="G49" i="9"/>
  <c r="F49" i="9"/>
  <c r="H48" i="9"/>
  <c r="G48" i="9"/>
  <c r="F48" i="9"/>
  <c r="H47" i="9"/>
  <c r="G47" i="9"/>
  <c r="F47" i="9"/>
  <c r="E47" i="9"/>
  <c r="B47" i="9" s="1"/>
  <c r="H46" i="9"/>
  <c r="E46" i="9" s="1"/>
  <c r="B46" i="9" s="1"/>
  <c r="G46" i="9"/>
  <c r="F46" i="9"/>
  <c r="H45" i="9"/>
  <c r="G45" i="9"/>
  <c r="E45" i="9" s="1"/>
  <c r="B45" i="9" s="1"/>
  <c r="F45" i="9"/>
  <c r="H44" i="9"/>
  <c r="G44" i="9"/>
  <c r="F44" i="9"/>
  <c r="H43" i="9"/>
  <c r="G43" i="9"/>
  <c r="E43" i="9" s="1"/>
  <c r="F43" i="9"/>
  <c r="B43" i="9"/>
  <c r="H42" i="9"/>
  <c r="G42" i="9"/>
  <c r="F42" i="9"/>
  <c r="E42" i="9"/>
  <c r="B42" i="9" s="1"/>
  <c r="H41" i="9"/>
  <c r="G41" i="9"/>
  <c r="F41" i="9"/>
  <c r="E41" i="9"/>
  <c r="H40" i="9"/>
  <c r="G40" i="9"/>
  <c r="E40" i="9" s="1"/>
  <c r="F40" i="9"/>
  <c r="B40" i="9" s="1"/>
  <c r="H39" i="9"/>
  <c r="G39" i="9"/>
  <c r="F39" i="9"/>
  <c r="E39" i="9"/>
  <c r="B39" i="9" s="1"/>
  <c r="H38" i="9"/>
  <c r="E38" i="9" s="1"/>
  <c r="B38" i="9" s="1"/>
  <c r="G38" i="9"/>
  <c r="F38" i="9"/>
  <c r="H37" i="9"/>
  <c r="G37" i="9"/>
  <c r="F37" i="9"/>
  <c r="H36" i="9"/>
  <c r="G36" i="9"/>
  <c r="F36" i="9"/>
  <c r="H35" i="9"/>
  <c r="G35" i="9"/>
  <c r="E35" i="9" s="1"/>
  <c r="F35" i="9"/>
  <c r="B35" i="9"/>
  <c r="H34" i="9"/>
  <c r="G34" i="9"/>
  <c r="F34" i="9"/>
  <c r="H33" i="9"/>
  <c r="G33" i="9"/>
  <c r="F33" i="9"/>
  <c r="E33" i="9"/>
  <c r="H32" i="9"/>
  <c r="G32" i="9"/>
  <c r="E32" i="9" s="1"/>
  <c r="F32" i="9"/>
  <c r="B32" i="9" s="1"/>
  <c r="H31" i="9"/>
  <c r="G31" i="9"/>
  <c r="F31" i="9"/>
  <c r="H30" i="9"/>
  <c r="E30" i="9" s="1"/>
  <c r="B30" i="9" s="1"/>
  <c r="G30" i="9"/>
  <c r="F30" i="9"/>
  <c r="H29" i="9"/>
  <c r="G29" i="9"/>
  <c r="E29" i="9" s="1"/>
  <c r="B29" i="9" s="1"/>
  <c r="F29" i="9"/>
  <c r="H28" i="9"/>
  <c r="G28" i="9"/>
  <c r="F28" i="9"/>
  <c r="H27" i="9"/>
  <c r="G27" i="9"/>
  <c r="E27" i="9" s="1"/>
  <c r="F27" i="9"/>
  <c r="B27" i="9"/>
  <c r="H26" i="9"/>
  <c r="G26" i="9"/>
  <c r="F26" i="9"/>
  <c r="E26" i="9"/>
  <c r="B26" i="9" s="1"/>
  <c r="H25" i="9"/>
  <c r="G25" i="9"/>
  <c r="F25" i="9"/>
  <c r="E25" i="9"/>
  <c r="F24" i="9"/>
  <c r="F4" i="9"/>
  <c r="O3" i="9"/>
  <c r="G296" i="9" s="1"/>
  <c r="E296" i="9" s="1"/>
  <c r="B296" i="9" s="1"/>
  <c r="I3" i="9"/>
  <c r="H3" i="9"/>
  <c r="G3" i="9"/>
  <c r="D104" i="8"/>
  <c r="I41" i="3" s="1"/>
  <c r="D97" i="8"/>
  <c r="D92" i="8"/>
  <c r="D87" i="8"/>
  <c r="C1664" i="1" s="1"/>
  <c r="G1664" i="1" s="1"/>
  <c r="D82" i="8"/>
  <c r="C1659" i="1" s="1"/>
  <c r="D77" i="8"/>
  <c r="D72" i="8"/>
  <c r="D67" i="8"/>
  <c r="D62" i="8"/>
  <c r="C1639" i="1" s="1"/>
  <c r="D57" i="8"/>
  <c r="C1634" i="1" s="1"/>
  <c r="H1634" i="1" s="1"/>
  <c r="D52" i="8"/>
  <c r="D46" i="8"/>
  <c r="D37" i="8"/>
  <c r="D27" i="8"/>
  <c r="D18" i="8"/>
  <c r="D8" i="8"/>
  <c r="D6" i="8" s="1"/>
  <c r="E44" i="7"/>
  <c r="D44" i="7"/>
  <c r="E39" i="7"/>
  <c r="D39" i="7"/>
  <c r="D38" i="7" s="1"/>
  <c r="H35" i="3" s="1"/>
  <c r="E38" i="7"/>
  <c r="E30" i="7"/>
  <c r="D30" i="7"/>
  <c r="E23" i="7"/>
  <c r="E22" i="7" s="1"/>
  <c r="D23" i="7"/>
  <c r="D22" i="7"/>
  <c r="H34" i="3"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D260" i="5"/>
  <c r="C1264" i="1" s="1"/>
  <c r="F259" i="5"/>
  <c r="F258" i="5"/>
  <c r="F257" i="5"/>
  <c r="E256" i="5"/>
  <c r="D1260" i="1"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C1034" i="1" s="1"/>
  <c r="F28" i="5"/>
  <c r="F27" i="5"/>
  <c r="F26" i="5"/>
  <c r="F25" i="5"/>
  <c r="F24" i="5"/>
  <c r="F23" i="5"/>
  <c r="F22" i="5"/>
  <c r="F21" i="5"/>
  <c r="F20" i="5"/>
  <c r="E19" i="5"/>
  <c r="D19" i="5"/>
  <c r="C1024" i="1" s="1"/>
  <c r="F18" i="5"/>
  <c r="F17" i="5"/>
  <c r="F16" i="5"/>
  <c r="F15" i="5"/>
  <c r="F14" i="5"/>
  <c r="E13" i="5"/>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D422" i="1" s="1"/>
  <c r="D427" i="4"/>
  <c r="F427" i="4" s="1"/>
  <c r="E426" i="4"/>
  <c r="D421" i="1" s="1"/>
  <c r="D426" i="4"/>
  <c r="C421" i="1" s="1"/>
  <c r="F421" i="4"/>
  <c r="F420" i="4"/>
  <c r="F419" i="4"/>
  <c r="F416" i="4"/>
  <c r="F415" i="4"/>
  <c r="F414" i="4"/>
  <c r="F413" i="4"/>
  <c r="E412" i="4"/>
  <c r="D407" i="1" s="1"/>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5"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4" i="1"/>
  <c r="C1684" i="1"/>
  <c r="G1684" i="1" s="1"/>
  <c r="H1683" i="1"/>
  <c r="C1683" i="1"/>
  <c r="G1683" i="1" s="1"/>
  <c r="C1682" i="1"/>
  <c r="C1681" i="1"/>
  <c r="C1680" i="1"/>
  <c r="G1680" i="1" s="1"/>
  <c r="H1679" i="1"/>
  <c r="G1679" i="1"/>
  <c r="C1679" i="1"/>
  <c r="C1678" i="1"/>
  <c r="C1677" i="1"/>
  <c r="H1676" i="1"/>
  <c r="C1676" i="1"/>
  <c r="G1676" i="1" s="1"/>
  <c r="H1675" i="1"/>
  <c r="G1675" i="1"/>
  <c r="C1675" i="1"/>
  <c r="C1674" i="1"/>
  <c r="C1673" i="1"/>
  <c r="H1672" i="1"/>
  <c r="C1672" i="1"/>
  <c r="G1672" i="1" s="1"/>
  <c r="H1671" i="1"/>
  <c r="G1671" i="1"/>
  <c r="C1671" i="1"/>
  <c r="C1670" i="1"/>
  <c r="C1669" i="1"/>
  <c r="C1668" i="1"/>
  <c r="G1668" i="1" s="1"/>
  <c r="H1667" i="1"/>
  <c r="G1667" i="1"/>
  <c r="C1667" i="1"/>
  <c r="C1666" i="1"/>
  <c r="C1665" i="1"/>
  <c r="H1663" i="1"/>
  <c r="G1663" i="1"/>
  <c r="C1663" i="1"/>
  <c r="C1662" i="1"/>
  <c r="C1661" i="1"/>
  <c r="H1660" i="1"/>
  <c r="C1660" i="1"/>
  <c r="G1660" i="1" s="1"/>
  <c r="H1659" i="1"/>
  <c r="G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8" i="1"/>
  <c r="H1638" i="1" s="1"/>
  <c r="C1637" i="1"/>
  <c r="C1636" i="1"/>
  <c r="G1636" i="1" s="1"/>
  <c r="C1635" i="1"/>
  <c r="H1635" i="1" s="1"/>
  <c r="C1633" i="1"/>
  <c r="H1632" i="1"/>
  <c r="C1632" i="1"/>
  <c r="G1632" i="1" s="1"/>
  <c r="H1631" i="1"/>
  <c r="G1631" i="1"/>
  <c r="C1631" i="1"/>
  <c r="C1630" i="1"/>
  <c r="H1630" i="1" s="1"/>
  <c r="C1629" i="1"/>
  <c r="H1627" i="1"/>
  <c r="G1627" i="1"/>
  <c r="C1627" i="1"/>
  <c r="G1626" i="1"/>
  <c r="C1626" i="1"/>
  <c r="H1626" i="1" s="1"/>
  <c r="C1625" i="1"/>
  <c r="H1624" i="1"/>
  <c r="C1624" i="1"/>
  <c r="G1624" i="1" s="1"/>
  <c r="H1623" i="1"/>
  <c r="G1623" i="1"/>
  <c r="C1623" i="1"/>
  <c r="H1620" i="1"/>
  <c r="C1620" i="1"/>
  <c r="G1620" i="1" s="1"/>
  <c r="H1619" i="1"/>
  <c r="G1619" i="1"/>
  <c r="C1619" i="1"/>
  <c r="C1618" i="1"/>
  <c r="H1618" i="1" s="1"/>
  <c r="C1617" i="1"/>
  <c r="H1616" i="1"/>
  <c r="C1616" i="1"/>
  <c r="G1616" i="1" s="1"/>
  <c r="H1615" i="1"/>
  <c r="G1615" i="1"/>
  <c r="C1615" i="1"/>
  <c r="C1614" i="1"/>
  <c r="H1614" i="1" s="1"/>
  <c r="C1613" i="1"/>
  <c r="C1612" i="1"/>
  <c r="G1612" i="1" s="1"/>
  <c r="C1611" i="1"/>
  <c r="H1611" i="1" s="1"/>
  <c r="C1610" i="1"/>
  <c r="H1610" i="1" s="1"/>
  <c r="C1609" i="1"/>
  <c r="H1608" i="1"/>
  <c r="C1608" i="1"/>
  <c r="G1608" i="1" s="1"/>
  <c r="C1607" i="1"/>
  <c r="H1607" i="1" s="1"/>
  <c r="C1606" i="1"/>
  <c r="H1606" i="1" s="1"/>
  <c r="C1605" i="1"/>
  <c r="H1603" i="1"/>
  <c r="G1603" i="1"/>
  <c r="C1603" i="1"/>
  <c r="C1601" i="1"/>
  <c r="H1600" i="1"/>
  <c r="C1600" i="1"/>
  <c r="G1600" i="1" s="1"/>
  <c r="H1599" i="1"/>
  <c r="G1599" i="1"/>
  <c r="C1599" i="1"/>
  <c r="G1598" i="1"/>
  <c r="C1598" i="1"/>
  <c r="H1598" i="1" s="1"/>
  <c r="C1597" i="1"/>
  <c r="H1596" i="1"/>
  <c r="C1596" i="1"/>
  <c r="G1596" i="1" s="1"/>
  <c r="H1595" i="1"/>
  <c r="G1595" i="1"/>
  <c r="C1595" i="1"/>
  <c r="C1594" i="1"/>
  <c r="H1594" i="1" s="1"/>
  <c r="C1593" i="1"/>
  <c r="H1592" i="1"/>
  <c r="C1592" i="1"/>
  <c r="G1592" i="1" s="1"/>
  <c r="C1591" i="1"/>
  <c r="H1591" i="1" s="1"/>
  <c r="G1590" i="1"/>
  <c r="C1590" i="1"/>
  <c r="H1590" i="1" s="1"/>
  <c r="C1589" i="1"/>
  <c r="C1588" i="1"/>
  <c r="G1588" i="1" s="1"/>
  <c r="C1587" i="1"/>
  <c r="H1587" i="1" s="1"/>
  <c r="G1586" i="1"/>
  <c r="C1586" i="1"/>
  <c r="H1586" i="1" s="1"/>
  <c r="C1585" i="1"/>
  <c r="H1584" i="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J1569" i="1" s="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C1564" i="1"/>
  <c r="J1564" i="1" s="1"/>
  <c r="H1563" i="1"/>
  <c r="G1563" i="1"/>
  <c r="D1563" i="1"/>
  <c r="C1563" i="1"/>
  <c r="D1562" i="1"/>
  <c r="C1562" i="1"/>
  <c r="J1562" i="1" s="1"/>
  <c r="H1561" i="1"/>
  <c r="G1561" i="1"/>
  <c r="I1561" i="1" s="1"/>
  <c r="D1561" i="1"/>
  <c r="C1561" i="1"/>
  <c r="J1561" i="1" s="1"/>
  <c r="D1560" i="1"/>
  <c r="C1560" i="1"/>
  <c r="H1559" i="1"/>
  <c r="G1559" i="1"/>
  <c r="I1559" i="1" s="1"/>
  <c r="D1559" i="1"/>
  <c r="C1559" i="1"/>
  <c r="J1559" i="1" s="1"/>
  <c r="D1558" i="1"/>
  <c r="C1558" i="1"/>
  <c r="J1558" i="1" s="1"/>
  <c r="H1557" i="1"/>
  <c r="G1557" i="1"/>
  <c r="I1557" i="1" s="1"/>
  <c r="D1557" i="1"/>
  <c r="C1557" i="1"/>
  <c r="J1557" i="1" s="1"/>
  <c r="D1556" i="1"/>
  <c r="C1556" i="1"/>
  <c r="D1554" i="1"/>
  <c r="J1554" i="1" s="1"/>
  <c r="C1554" i="1"/>
  <c r="H1553" i="1"/>
  <c r="G1553" i="1"/>
  <c r="D1553" i="1"/>
  <c r="C1553" i="1"/>
  <c r="J1553" i="1" s="1"/>
  <c r="D1552" i="1"/>
  <c r="J1552" i="1" s="1"/>
  <c r="C1552" i="1"/>
  <c r="H1551" i="1"/>
  <c r="G1551" i="1"/>
  <c r="D1551" i="1"/>
  <c r="C1551" i="1"/>
  <c r="J1551" i="1" s="1"/>
  <c r="D1550" i="1"/>
  <c r="J1550" i="1" s="1"/>
  <c r="C1550" i="1"/>
  <c r="H1549" i="1"/>
  <c r="G1549" i="1"/>
  <c r="D1549" i="1"/>
  <c r="C1549" i="1"/>
  <c r="J1549" i="1" s="1"/>
  <c r="D1548" i="1"/>
  <c r="J1548" i="1" s="1"/>
  <c r="C1548" i="1"/>
  <c r="G1547" i="1"/>
  <c r="D1547" i="1"/>
  <c r="C1547" i="1"/>
  <c r="J1547" i="1" s="1"/>
  <c r="D1546" i="1"/>
  <c r="C1546" i="1"/>
  <c r="J1545" i="1"/>
  <c r="G1545" i="1"/>
  <c r="I1545" i="1" s="1"/>
  <c r="D1545" i="1"/>
  <c r="C1545" i="1"/>
  <c r="H1545" i="1" s="1"/>
  <c r="H1544" i="1"/>
  <c r="D1544" i="1"/>
  <c r="C1544" i="1"/>
  <c r="J1543" i="1"/>
  <c r="G1543" i="1"/>
  <c r="I1543" i="1" s="1"/>
  <c r="D1543" i="1"/>
  <c r="C1543" i="1"/>
  <c r="H1543" i="1" s="1"/>
  <c r="D1542" i="1"/>
  <c r="C1542" i="1"/>
  <c r="J1541" i="1"/>
  <c r="G1541" i="1"/>
  <c r="D1541" i="1"/>
  <c r="C1541" i="1"/>
  <c r="H1541" i="1" s="1"/>
  <c r="D1540" i="1"/>
  <c r="G1540" i="1" s="1"/>
  <c r="C1540" i="1"/>
  <c r="G1539" i="1"/>
  <c r="D1539" i="1"/>
  <c r="C1539" i="1"/>
  <c r="H1539" i="1" s="1"/>
  <c r="D1536" i="1"/>
  <c r="G1536" i="1" s="1"/>
  <c r="C1536" i="1"/>
  <c r="G1535" i="1"/>
  <c r="D1535" i="1"/>
  <c r="C1535" i="1"/>
  <c r="H1535" i="1" s="1"/>
  <c r="D1534" i="1"/>
  <c r="G1534" i="1" s="1"/>
  <c r="C1534" i="1"/>
  <c r="G1533" i="1"/>
  <c r="D1533" i="1"/>
  <c r="C1533" i="1"/>
  <c r="H1533" i="1" s="1"/>
  <c r="D1532" i="1"/>
  <c r="G1532" i="1" s="1"/>
  <c r="C1532" i="1"/>
  <c r="G1531" i="1"/>
  <c r="D1531" i="1"/>
  <c r="C1531" i="1"/>
  <c r="H1531" i="1" s="1"/>
  <c r="D1530" i="1"/>
  <c r="G1530" i="1" s="1"/>
  <c r="C1530" i="1"/>
  <c r="G1529" i="1"/>
  <c r="D1529" i="1"/>
  <c r="C1529" i="1"/>
  <c r="H1529" i="1" s="1"/>
  <c r="D1528" i="1"/>
  <c r="G1528" i="1" s="1"/>
  <c r="C1528" i="1"/>
  <c r="G1527" i="1"/>
  <c r="D1527" i="1"/>
  <c r="C1527" i="1"/>
  <c r="H1527" i="1" s="1"/>
  <c r="D1526" i="1"/>
  <c r="D1525" i="1"/>
  <c r="D1524" i="1"/>
  <c r="G1524" i="1" s="1"/>
  <c r="C1524" i="1"/>
  <c r="G1523" i="1"/>
  <c r="D1523" i="1"/>
  <c r="C1523" i="1"/>
  <c r="H1523" i="1" s="1"/>
  <c r="D1522" i="1"/>
  <c r="C1522" i="1"/>
  <c r="G1521" i="1"/>
  <c r="D1521" i="1"/>
  <c r="C1521" i="1"/>
  <c r="H1521" i="1" s="1"/>
  <c r="D1520" i="1"/>
  <c r="G1520" i="1" s="1"/>
  <c r="C1520" i="1"/>
  <c r="G1519" i="1"/>
  <c r="D1519" i="1"/>
  <c r="C1519" i="1"/>
  <c r="H1519" i="1" s="1"/>
  <c r="D1518" i="1"/>
  <c r="C1518" i="1"/>
  <c r="G1518" i="1" s="1"/>
  <c r="G1517" i="1"/>
  <c r="D1517" i="1"/>
  <c r="C1517" i="1"/>
  <c r="H1517" i="1" s="1"/>
  <c r="D1516" i="1"/>
  <c r="G1516" i="1" s="1"/>
  <c r="C1516" i="1"/>
  <c r="D1515" i="1"/>
  <c r="C1515" i="1"/>
  <c r="H1515" i="1" s="1"/>
  <c r="G1514" i="1"/>
  <c r="D1514" i="1"/>
  <c r="C1514" i="1"/>
  <c r="H1514" i="1" s="1"/>
  <c r="D1513" i="1"/>
  <c r="G1513" i="1" s="1"/>
  <c r="C1513" i="1"/>
  <c r="H1513" i="1" s="1"/>
  <c r="D1512" i="1"/>
  <c r="C1512" i="1"/>
  <c r="D1511" i="1"/>
  <c r="C1511" i="1"/>
  <c r="H1511" i="1" s="1"/>
  <c r="D1510" i="1"/>
  <c r="G1509" i="1"/>
  <c r="D1509" i="1"/>
  <c r="C1509" i="1"/>
  <c r="H1509" i="1" s="1"/>
  <c r="D1508" i="1"/>
  <c r="C1508" i="1"/>
  <c r="D1507" i="1"/>
  <c r="C1507" i="1"/>
  <c r="H1507" i="1" s="1"/>
  <c r="G1506" i="1"/>
  <c r="D1506" i="1"/>
  <c r="C1506" i="1"/>
  <c r="H1506" i="1" s="1"/>
  <c r="G1505" i="1"/>
  <c r="D1505" i="1"/>
  <c r="C1505" i="1"/>
  <c r="H1505" i="1" s="1"/>
  <c r="D1504" i="1"/>
  <c r="C1504" i="1"/>
  <c r="D1503" i="1"/>
  <c r="C1503" i="1"/>
  <c r="H1503" i="1" s="1"/>
  <c r="G1502" i="1"/>
  <c r="D1502" i="1"/>
  <c r="C1502" i="1"/>
  <c r="H1502" i="1" s="1"/>
  <c r="G1501" i="1"/>
  <c r="D1501" i="1"/>
  <c r="C1501" i="1"/>
  <c r="H1501" i="1" s="1"/>
  <c r="D1500" i="1"/>
  <c r="C1500" i="1"/>
  <c r="D1499" i="1"/>
  <c r="C1499" i="1"/>
  <c r="H1499" i="1" s="1"/>
  <c r="G1498" i="1"/>
  <c r="D1498" i="1"/>
  <c r="C1498" i="1"/>
  <c r="H1498" i="1" s="1"/>
  <c r="G1497" i="1"/>
  <c r="D1497" i="1"/>
  <c r="C1497" i="1"/>
  <c r="H1497" i="1" s="1"/>
  <c r="D1496" i="1"/>
  <c r="C1496" i="1"/>
  <c r="D1495" i="1"/>
  <c r="C1495" i="1"/>
  <c r="H1495" i="1" s="1"/>
  <c r="G1494" i="1"/>
  <c r="D1494" i="1"/>
  <c r="C1494" i="1"/>
  <c r="H1494" i="1" s="1"/>
  <c r="G1493" i="1"/>
  <c r="D1493" i="1"/>
  <c r="C1493" i="1"/>
  <c r="H1493" i="1" s="1"/>
  <c r="D1492" i="1"/>
  <c r="C1492" i="1"/>
  <c r="D1491" i="1"/>
  <c r="C1491" i="1"/>
  <c r="H1491" i="1" s="1"/>
  <c r="G1490" i="1"/>
  <c r="D1490" i="1"/>
  <c r="C1490" i="1"/>
  <c r="H1490" i="1" s="1"/>
  <c r="G1489" i="1"/>
  <c r="D1489" i="1"/>
  <c r="C1489" i="1"/>
  <c r="H1489" i="1" s="1"/>
  <c r="D1488" i="1"/>
  <c r="C1488" i="1"/>
  <c r="D1487" i="1"/>
  <c r="C1487" i="1"/>
  <c r="H1487" i="1" s="1"/>
  <c r="G1486" i="1"/>
  <c r="D1486" i="1"/>
  <c r="C1486" i="1"/>
  <c r="H1486" i="1" s="1"/>
  <c r="D1485" i="1"/>
  <c r="D1484" i="1"/>
  <c r="C1484" i="1"/>
  <c r="D1483" i="1"/>
  <c r="C1483" i="1"/>
  <c r="H1483" i="1" s="1"/>
  <c r="G1482" i="1"/>
  <c r="D1482" i="1"/>
  <c r="C1482" i="1"/>
  <c r="H1482" i="1" s="1"/>
  <c r="G1481" i="1"/>
  <c r="D1481" i="1"/>
  <c r="C1481" i="1"/>
  <c r="H1481" i="1" s="1"/>
  <c r="D1480" i="1"/>
  <c r="C1480" i="1"/>
  <c r="D1479" i="1"/>
  <c r="C1479" i="1"/>
  <c r="H1479" i="1" s="1"/>
  <c r="G1478" i="1"/>
  <c r="D1478" i="1"/>
  <c r="C1478" i="1"/>
  <c r="H1478" i="1" s="1"/>
  <c r="G1477" i="1"/>
  <c r="D1477" i="1"/>
  <c r="C1477" i="1"/>
  <c r="H1477" i="1" s="1"/>
  <c r="D1476" i="1"/>
  <c r="C1476" i="1"/>
  <c r="D1475" i="1"/>
  <c r="C1475" i="1"/>
  <c r="H1475" i="1" s="1"/>
  <c r="G1474" i="1"/>
  <c r="D1474" i="1"/>
  <c r="C1474" i="1"/>
  <c r="H1474" i="1" s="1"/>
  <c r="G1473" i="1"/>
  <c r="D1473" i="1"/>
  <c r="C1473" i="1"/>
  <c r="H1473" i="1" s="1"/>
  <c r="D1472" i="1"/>
  <c r="C1472" i="1"/>
  <c r="D1471" i="1"/>
  <c r="C1471" i="1"/>
  <c r="H1471" i="1" s="1"/>
  <c r="G1470" i="1"/>
  <c r="D1470" i="1"/>
  <c r="C1470" i="1"/>
  <c r="H1470" i="1" s="1"/>
  <c r="G1469" i="1"/>
  <c r="D1469" i="1"/>
  <c r="C1469" i="1"/>
  <c r="H1469" i="1" s="1"/>
  <c r="D1468" i="1"/>
  <c r="C1468" i="1"/>
  <c r="D1467" i="1"/>
  <c r="C1467" i="1"/>
  <c r="H1467" i="1" s="1"/>
  <c r="G1466" i="1"/>
  <c r="D1466" i="1"/>
  <c r="C1466" i="1"/>
  <c r="H1466" i="1" s="1"/>
  <c r="G1465" i="1"/>
  <c r="D1465" i="1"/>
  <c r="C1465" i="1"/>
  <c r="H1465" i="1" s="1"/>
  <c r="D1464" i="1"/>
  <c r="C1464" i="1"/>
  <c r="D1463" i="1"/>
  <c r="C1463" i="1"/>
  <c r="H1463" i="1" s="1"/>
  <c r="G1462" i="1"/>
  <c r="D1462" i="1"/>
  <c r="C1462" i="1"/>
  <c r="H1462" i="1" s="1"/>
  <c r="G1461" i="1"/>
  <c r="D1461" i="1"/>
  <c r="C1461" i="1"/>
  <c r="H1461" i="1" s="1"/>
  <c r="D1460" i="1"/>
  <c r="C1460" i="1"/>
  <c r="D1459" i="1"/>
  <c r="C1459" i="1"/>
  <c r="H1459" i="1" s="1"/>
  <c r="G1458" i="1"/>
  <c r="D1458" i="1"/>
  <c r="C1458" i="1"/>
  <c r="H1458" i="1" s="1"/>
  <c r="G1457" i="1"/>
  <c r="D1457" i="1"/>
  <c r="C1457" i="1"/>
  <c r="H1457" i="1" s="1"/>
  <c r="D1456" i="1"/>
  <c r="C1456" i="1"/>
  <c r="D1455" i="1"/>
  <c r="C1455" i="1"/>
  <c r="H1455" i="1" s="1"/>
  <c r="G1454" i="1"/>
  <c r="D1454" i="1"/>
  <c r="C1454" i="1"/>
  <c r="H1454" i="1" s="1"/>
  <c r="G1453" i="1"/>
  <c r="D1453" i="1"/>
  <c r="C1453" i="1"/>
  <c r="H1453" i="1" s="1"/>
  <c r="D1452" i="1"/>
  <c r="C1452" i="1"/>
  <c r="D1451" i="1"/>
  <c r="C1451" i="1"/>
  <c r="H1451" i="1" s="1"/>
  <c r="G1450" i="1"/>
  <c r="D1450" i="1"/>
  <c r="C1450" i="1"/>
  <c r="H1450" i="1" s="1"/>
  <c r="G1449" i="1"/>
  <c r="D1449" i="1"/>
  <c r="C1449" i="1"/>
  <c r="H1449" i="1" s="1"/>
  <c r="D1448" i="1"/>
  <c r="C1448" i="1"/>
  <c r="D1447" i="1"/>
  <c r="C1447" i="1"/>
  <c r="H1447" i="1" s="1"/>
  <c r="G1446" i="1"/>
  <c r="D1446" i="1"/>
  <c r="C1446" i="1"/>
  <c r="H1446" i="1" s="1"/>
  <c r="G1445" i="1"/>
  <c r="D1445" i="1"/>
  <c r="C1445" i="1"/>
  <c r="H1445" i="1" s="1"/>
  <c r="D1444" i="1"/>
  <c r="C1444" i="1"/>
  <c r="D1443" i="1"/>
  <c r="C1443" i="1"/>
  <c r="H1443" i="1" s="1"/>
  <c r="G1442" i="1"/>
  <c r="D1442" i="1"/>
  <c r="C1442" i="1"/>
  <c r="H1442" i="1" s="1"/>
  <c r="G1441" i="1"/>
  <c r="D1441" i="1"/>
  <c r="C1441" i="1"/>
  <c r="H1441" i="1" s="1"/>
  <c r="D1440" i="1"/>
  <c r="C1440" i="1"/>
  <c r="D1439" i="1"/>
  <c r="C1439" i="1"/>
  <c r="H1439" i="1" s="1"/>
  <c r="G1438" i="1"/>
  <c r="D1438" i="1"/>
  <c r="C1438" i="1"/>
  <c r="H1438" i="1" s="1"/>
  <c r="G1437" i="1"/>
  <c r="D1437" i="1"/>
  <c r="C1437" i="1"/>
  <c r="H1437" i="1" s="1"/>
  <c r="D1436" i="1"/>
  <c r="C1436" i="1"/>
  <c r="D1435" i="1"/>
  <c r="C1435" i="1"/>
  <c r="H1435" i="1" s="1"/>
  <c r="G1434" i="1"/>
  <c r="D1434" i="1"/>
  <c r="C1434" i="1"/>
  <c r="H1434" i="1" s="1"/>
  <c r="G1433" i="1"/>
  <c r="D1433" i="1"/>
  <c r="C1433" i="1"/>
  <c r="H1433" i="1" s="1"/>
  <c r="D1432" i="1"/>
  <c r="C1432" i="1"/>
  <c r="G1430" i="1"/>
  <c r="D1430" i="1"/>
  <c r="C1430" i="1"/>
  <c r="H1430" i="1" s="1"/>
  <c r="D1429" i="1"/>
  <c r="C1429" i="1"/>
  <c r="D1428" i="1"/>
  <c r="C1428" i="1"/>
  <c r="H1428" i="1" s="1"/>
  <c r="G1427" i="1"/>
  <c r="D1427" i="1"/>
  <c r="C1427" i="1"/>
  <c r="H1427" i="1" s="1"/>
  <c r="G1426" i="1"/>
  <c r="D1426" i="1"/>
  <c r="C1426" i="1"/>
  <c r="H1426" i="1" s="1"/>
  <c r="D1425" i="1"/>
  <c r="C1425" i="1"/>
  <c r="D1424" i="1"/>
  <c r="C1424" i="1"/>
  <c r="H1424" i="1" s="1"/>
  <c r="G1423" i="1"/>
  <c r="D1423" i="1"/>
  <c r="C1423" i="1"/>
  <c r="H1423" i="1" s="1"/>
  <c r="G1422" i="1"/>
  <c r="D1422" i="1"/>
  <c r="C1422" i="1"/>
  <c r="H1422" i="1" s="1"/>
  <c r="D1421" i="1"/>
  <c r="C1421" i="1"/>
  <c r="D1420" i="1"/>
  <c r="C1420" i="1"/>
  <c r="H1420" i="1" s="1"/>
  <c r="G1419" i="1"/>
  <c r="D1419" i="1"/>
  <c r="C1419" i="1"/>
  <c r="H1419" i="1" s="1"/>
  <c r="G1418" i="1"/>
  <c r="D1418" i="1"/>
  <c r="C1418" i="1"/>
  <c r="H1418" i="1" s="1"/>
  <c r="D1417" i="1"/>
  <c r="C1417" i="1"/>
  <c r="D1416" i="1"/>
  <c r="C1416" i="1"/>
  <c r="H1416" i="1" s="1"/>
  <c r="G1415" i="1"/>
  <c r="D1415" i="1"/>
  <c r="C1415" i="1"/>
  <c r="H1415" i="1" s="1"/>
  <c r="G1414" i="1"/>
  <c r="D1414" i="1"/>
  <c r="C1414" i="1"/>
  <c r="H1414" i="1" s="1"/>
  <c r="D1413" i="1"/>
  <c r="C1413" i="1"/>
  <c r="D1412" i="1"/>
  <c r="C1412" i="1"/>
  <c r="H1412" i="1" s="1"/>
  <c r="G1411" i="1"/>
  <c r="D1411" i="1"/>
  <c r="C1411" i="1"/>
  <c r="H1411" i="1" s="1"/>
  <c r="G1410" i="1"/>
  <c r="D1410" i="1"/>
  <c r="C1410" i="1"/>
  <c r="H1410" i="1" s="1"/>
  <c r="D1409" i="1"/>
  <c r="C1409" i="1"/>
  <c r="D1408" i="1"/>
  <c r="C1408" i="1"/>
  <c r="H1408" i="1" s="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D1400" i="1"/>
  <c r="C1400" i="1"/>
  <c r="G1399" i="1"/>
  <c r="D1399" i="1"/>
  <c r="C1399" i="1"/>
  <c r="H1399" i="1" s="1"/>
  <c r="G1398" i="1"/>
  <c r="D1398" i="1"/>
  <c r="C1398" i="1"/>
  <c r="H1398" i="1" s="1"/>
  <c r="D1397" i="1"/>
  <c r="C1397" i="1"/>
  <c r="D1396" i="1"/>
  <c r="C1396" i="1"/>
  <c r="G1395" i="1"/>
  <c r="D1395" i="1"/>
  <c r="C1395" i="1"/>
  <c r="H1395" i="1" s="1"/>
  <c r="G1394" i="1"/>
  <c r="D1394" i="1"/>
  <c r="C1394" i="1"/>
  <c r="H1394" i="1" s="1"/>
  <c r="D1393" i="1"/>
  <c r="C1393" i="1"/>
  <c r="D1392" i="1"/>
  <c r="C1392" i="1"/>
  <c r="G1391" i="1"/>
  <c r="D1391" i="1"/>
  <c r="C1391" i="1"/>
  <c r="D1390" i="1"/>
  <c r="G1390" i="1" s="1"/>
  <c r="C1390" i="1"/>
  <c r="D1389" i="1"/>
  <c r="C1389" i="1"/>
  <c r="D1388" i="1"/>
  <c r="C1388" i="1"/>
  <c r="D1387" i="1"/>
  <c r="C1387" i="1"/>
  <c r="D1386" i="1"/>
  <c r="C1386" i="1"/>
  <c r="D1385" i="1"/>
  <c r="C1385" i="1"/>
  <c r="D1384" i="1"/>
  <c r="C1384" i="1"/>
  <c r="D1383" i="1"/>
  <c r="G1383" i="1" s="1"/>
  <c r="C1383" i="1"/>
  <c r="D1382" i="1"/>
  <c r="G1382" i="1" s="1"/>
  <c r="C1382" i="1"/>
  <c r="D1381" i="1"/>
  <c r="C1381" i="1"/>
  <c r="D1380" i="1"/>
  <c r="C1380" i="1"/>
  <c r="G1379" i="1"/>
  <c r="D1379" i="1"/>
  <c r="C1379" i="1"/>
  <c r="D1378" i="1"/>
  <c r="G1378" i="1" s="1"/>
  <c r="C1378" i="1"/>
  <c r="D1377" i="1"/>
  <c r="C1377" i="1"/>
  <c r="D1376" i="1"/>
  <c r="C1376" i="1"/>
  <c r="G1375" i="1"/>
  <c r="D1375" i="1"/>
  <c r="C1375" i="1"/>
  <c r="D1374" i="1"/>
  <c r="G1374" i="1" s="1"/>
  <c r="C1374" i="1"/>
  <c r="D1373" i="1"/>
  <c r="C1373" i="1"/>
  <c r="D1372" i="1"/>
  <c r="C1372" i="1"/>
  <c r="G1371" i="1"/>
  <c r="D1371" i="1"/>
  <c r="C1371" i="1"/>
  <c r="D1370" i="1"/>
  <c r="G1370" i="1" s="1"/>
  <c r="C1370" i="1"/>
  <c r="D1369" i="1"/>
  <c r="C1369" i="1"/>
  <c r="D1368" i="1"/>
  <c r="C1368" i="1"/>
  <c r="G1367" i="1"/>
  <c r="D1367" i="1"/>
  <c r="C1367" i="1"/>
  <c r="D1366" i="1"/>
  <c r="G1366" i="1" s="1"/>
  <c r="C1366" i="1"/>
  <c r="D1365" i="1"/>
  <c r="C1365" i="1"/>
  <c r="D1364" i="1"/>
  <c r="C1364" i="1"/>
  <c r="G1363" i="1"/>
  <c r="D1363" i="1"/>
  <c r="C1363" i="1"/>
  <c r="D1362" i="1"/>
  <c r="G1362" i="1" s="1"/>
  <c r="C1362" i="1"/>
  <c r="D1361" i="1"/>
  <c r="C1361" i="1"/>
  <c r="D1360" i="1"/>
  <c r="C1360" i="1"/>
  <c r="G1359" i="1"/>
  <c r="D1359" i="1"/>
  <c r="C1359" i="1"/>
  <c r="D1358" i="1"/>
  <c r="G1358" i="1" s="1"/>
  <c r="C1358" i="1"/>
  <c r="D1357" i="1"/>
  <c r="C1357" i="1"/>
  <c r="D1356" i="1"/>
  <c r="C1356" i="1"/>
  <c r="G1355" i="1"/>
  <c r="D1355" i="1"/>
  <c r="C1355" i="1"/>
  <c r="D1354" i="1"/>
  <c r="G1354" i="1" s="1"/>
  <c r="C1354" i="1"/>
  <c r="D1353" i="1"/>
  <c r="C1353" i="1"/>
  <c r="D1352" i="1"/>
  <c r="C1352" i="1"/>
  <c r="G1351" i="1"/>
  <c r="D1351" i="1"/>
  <c r="C1351" i="1"/>
  <c r="D1350" i="1"/>
  <c r="G1350" i="1" s="1"/>
  <c r="C1350" i="1"/>
  <c r="D1349" i="1"/>
  <c r="C1349" i="1"/>
  <c r="D1348" i="1"/>
  <c r="C1348" i="1"/>
  <c r="G1347" i="1"/>
  <c r="D1347" i="1"/>
  <c r="C1347" i="1"/>
  <c r="D1346" i="1"/>
  <c r="G1346" i="1" s="1"/>
  <c r="C1346" i="1"/>
  <c r="D1345" i="1"/>
  <c r="C1345" i="1"/>
  <c r="D1344" i="1"/>
  <c r="C1344" i="1"/>
  <c r="G1343" i="1"/>
  <c r="D1343" i="1"/>
  <c r="C1343" i="1"/>
  <c r="D1342" i="1"/>
  <c r="G1342" i="1" s="1"/>
  <c r="C1342" i="1"/>
  <c r="D1341" i="1"/>
  <c r="C1341" i="1"/>
  <c r="D1340" i="1"/>
  <c r="C1340" i="1"/>
  <c r="D1339" i="1"/>
  <c r="C1339" i="1"/>
  <c r="D1338" i="1"/>
  <c r="G1338" i="1" s="1"/>
  <c r="C1338" i="1"/>
  <c r="D1337" i="1"/>
  <c r="C1337" i="1"/>
  <c r="D1336" i="1"/>
  <c r="C1336" i="1"/>
  <c r="G1335" i="1"/>
  <c r="D1335" i="1"/>
  <c r="C1335" i="1"/>
  <c r="D1334" i="1"/>
  <c r="G1334" i="1" s="1"/>
  <c r="C1334" i="1"/>
  <c r="D1333" i="1"/>
  <c r="C1333" i="1"/>
  <c r="D1332" i="1"/>
  <c r="C1332" i="1"/>
  <c r="G1331" i="1"/>
  <c r="D1331" i="1"/>
  <c r="C1331" i="1"/>
  <c r="G1330" i="1"/>
  <c r="D1330" i="1"/>
  <c r="C1330" i="1"/>
  <c r="D1329" i="1"/>
  <c r="C1329" i="1"/>
  <c r="D1328" i="1"/>
  <c r="C1328" i="1"/>
  <c r="G1327" i="1"/>
  <c r="D1327" i="1"/>
  <c r="C1327" i="1"/>
  <c r="D1326" i="1"/>
  <c r="G1326" i="1" s="1"/>
  <c r="C1326" i="1"/>
  <c r="D1325" i="1"/>
  <c r="C1325" i="1"/>
  <c r="D1324" i="1"/>
  <c r="C1324" i="1"/>
  <c r="G1323" i="1"/>
  <c r="D1323" i="1"/>
  <c r="C1323" i="1"/>
  <c r="G1322" i="1"/>
  <c r="D1322" i="1"/>
  <c r="C1322" i="1"/>
  <c r="D1321" i="1"/>
  <c r="C1321" i="1"/>
  <c r="D1320" i="1"/>
  <c r="C1320" i="1"/>
  <c r="G1319" i="1"/>
  <c r="D1319" i="1"/>
  <c r="C1319" i="1"/>
  <c r="D1318" i="1"/>
  <c r="G1318" i="1" s="1"/>
  <c r="C1318" i="1"/>
  <c r="D1317" i="1"/>
  <c r="C1317" i="1"/>
  <c r="D1316" i="1"/>
  <c r="C1316" i="1"/>
  <c r="G1315" i="1"/>
  <c r="D1315" i="1"/>
  <c r="C1315" i="1"/>
  <c r="G1314" i="1"/>
  <c r="D1314" i="1"/>
  <c r="C1314" i="1"/>
  <c r="D1313" i="1"/>
  <c r="C1313" i="1"/>
  <c r="D1312" i="1"/>
  <c r="C1312" i="1"/>
  <c r="D1311" i="1"/>
  <c r="G1311" i="1" s="1"/>
  <c r="C1311" i="1"/>
  <c r="D1310" i="1"/>
  <c r="G1310" i="1" s="1"/>
  <c r="C1310" i="1"/>
  <c r="D1309" i="1"/>
  <c r="C1309" i="1"/>
  <c r="D1308" i="1"/>
  <c r="C1308" i="1"/>
  <c r="D1307" i="1"/>
  <c r="G1307" i="1" s="1"/>
  <c r="C1307" i="1"/>
  <c r="G1306" i="1"/>
  <c r="D1306" i="1"/>
  <c r="C1306" i="1"/>
  <c r="D1305" i="1"/>
  <c r="C1305" i="1"/>
  <c r="D1304" i="1"/>
  <c r="C1304" i="1"/>
  <c r="G1303" i="1"/>
  <c r="D1303" i="1"/>
  <c r="C1303" i="1"/>
  <c r="D1302" i="1"/>
  <c r="G1302" i="1" s="1"/>
  <c r="C1302" i="1"/>
  <c r="D1301" i="1"/>
  <c r="C1301" i="1"/>
  <c r="C1300" i="1"/>
  <c r="G1299" i="1"/>
  <c r="D1299" i="1"/>
  <c r="C1299" i="1"/>
  <c r="G1298" i="1"/>
  <c r="D1298" i="1"/>
  <c r="C1298" i="1"/>
  <c r="D1297" i="1"/>
  <c r="C1297" i="1"/>
  <c r="D1296" i="1"/>
  <c r="C1296" i="1"/>
  <c r="G1295" i="1"/>
  <c r="D1295" i="1"/>
  <c r="C1295" i="1"/>
  <c r="D1294" i="1"/>
  <c r="G1294" i="1" s="1"/>
  <c r="C1294" i="1"/>
  <c r="D1293" i="1"/>
  <c r="C1293" i="1"/>
  <c r="D1292" i="1"/>
  <c r="C1292" i="1"/>
  <c r="G1291" i="1"/>
  <c r="D1291" i="1"/>
  <c r="C1291" i="1"/>
  <c r="G1290" i="1"/>
  <c r="D1290" i="1"/>
  <c r="C1290" i="1"/>
  <c r="D1289" i="1"/>
  <c r="C1289" i="1"/>
  <c r="D1288" i="1"/>
  <c r="C1288" i="1"/>
  <c r="G1287" i="1"/>
  <c r="D1287" i="1"/>
  <c r="C1287" i="1"/>
  <c r="D1286" i="1"/>
  <c r="G1286" i="1" s="1"/>
  <c r="C1286" i="1"/>
  <c r="D1285" i="1"/>
  <c r="C1285" i="1"/>
  <c r="D1284" i="1"/>
  <c r="C1284" i="1"/>
  <c r="G1283" i="1"/>
  <c r="D1283" i="1"/>
  <c r="C1283" i="1"/>
  <c r="G1282" i="1"/>
  <c r="D1282" i="1"/>
  <c r="C1282" i="1"/>
  <c r="D1281" i="1"/>
  <c r="C1281" i="1"/>
  <c r="D1280" i="1"/>
  <c r="C1280" i="1"/>
  <c r="G1279" i="1"/>
  <c r="D1279" i="1"/>
  <c r="C1279" i="1"/>
  <c r="D1278" i="1"/>
  <c r="G1278" i="1" s="1"/>
  <c r="C1278" i="1"/>
  <c r="D1277" i="1"/>
  <c r="C1277" i="1"/>
  <c r="D1276" i="1"/>
  <c r="C1276" i="1"/>
  <c r="G1275" i="1"/>
  <c r="D1275" i="1"/>
  <c r="C1275" i="1"/>
  <c r="G1274" i="1"/>
  <c r="D1274" i="1"/>
  <c r="C1274" i="1"/>
  <c r="D1273" i="1"/>
  <c r="C1273" i="1"/>
  <c r="D1272" i="1"/>
  <c r="C1272" i="1"/>
  <c r="G1271" i="1"/>
  <c r="D1271" i="1"/>
  <c r="C1271" i="1"/>
  <c r="D1270" i="1"/>
  <c r="G1270" i="1" s="1"/>
  <c r="C1270" i="1"/>
  <c r="D1269" i="1"/>
  <c r="C1269" i="1"/>
  <c r="D1268" i="1"/>
  <c r="C1268" i="1"/>
  <c r="D1267" i="1"/>
  <c r="G1267" i="1" s="1"/>
  <c r="C1267" i="1"/>
  <c r="D1266" i="1"/>
  <c r="C1266" i="1"/>
  <c r="D1265" i="1"/>
  <c r="C1265" i="1"/>
  <c r="G1263" i="1"/>
  <c r="D1263" i="1"/>
  <c r="C1263" i="1"/>
  <c r="D1262" i="1"/>
  <c r="C1262" i="1"/>
  <c r="D1261" i="1"/>
  <c r="C1261" i="1"/>
  <c r="C1260" i="1"/>
  <c r="D1258" i="1"/>
  <c r="C1258" i="1"/>
  <c r="D1257" i="1"/>
  <c r="C1257" i="1"/>
  <c r="C1256" i="1"/>
  <c r="G1254" i="1"/>
  <c r="D1254" i="1"/>
  <c r="C1254" i="1"/>
  <c r="D1253" i="1"/>
  <c r="C1253" i="1"/>
  <c r="D1252" i="1"/>
  <c r="C1252" i="1"/>
  <c r="D1251" i="1"/>
  <c r="G1251" i="1" s="1"/>
  <c r="C1251" i="1"/>
  <c r="D1250" i="1"/>
  <c r="G1250" i="1" s="1"/>
  <c r="C1250" i="1"/>
  <c r="D1249" i="1"/>
  <c r="C1249" i="1"/>
  <c r="D1248" i="1"/>
  <c r="C1248" i="1"/>
  <c r="G1247" i="1"/>
  <c r="D1247" i="1"/>
  <c r="C1247" i="1"/>
  <c r="G1246" i="1"/>
  <c r="D1246" i="1"/>
  <c r="C1246" i="1"/>
  <c r="D1245" i="1"/>
  <c r="C1245" i="1"/>
  <c r="D1244" i="1"/>
  <c r="C1244" i="1"/>
  <c r="G1243" i="1"/>
  <c r="D1243" i="1"/>
  <c r="C1243" i="1"/>
  <c r="D1242" i="1"/>
  <c r="G1242" i="1" s="1"/>
  <c r="C1242" i="1"/>
  <c r="D1241" i="1"/>
  <c r="C1241" i="1"/>
  <c r="D1240" i="1"/>
  <c r="C1240" i="1"/>
  <c r="G1239" i="1"/>
  <c r="D1239" i="1"/>
  <c r="C1239" i="1"/>
  <c r="G1238" i="1"/>
  <c r="D1238" i="1"/>
  <c r="C1238" i="1"/>
  <c r="D1237" i="1"/>
  <c r="C1237" i="1"/>
  <c r="D1236" i="1"/>
  <c r="C1236" i="1"/>
  <c r="G1235" i="1"/>
  <c r="D1235" i="1"/>
  <c r="C1235" i="1"/>
  <c r="D1234" i="1"/>
  <c r="G1234" i="1" s="1"/>
  <c r="C1234" i="1"/>
  <c r="D1233" i="1"/>
  <c r="C1233" i="1"/>
  <c r="D1232" i="1"/>
  <c r="C1232" i="1"/>
  <c r="D1231" i="1"/>
  <c r="C1231" i="1"/>
  <c r="G1230"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82" i="1"/>
  <c r="D1179" i="1"/>
  <c r="C1179" i="1"/>
  <c r="D1178" i="1"/>
  <c r="G1178" i="1" s="1"/>
  <c r="C1178" i="1"/>
  <c r="H1178" i="1" s="1"/>
  <c r="D1177" i="1"/>
  <c r="G1177" i="1" s="1"/>
  <c r="C1177" i="1"/>
  <c r="D1176" i="1"/>
  <c r="C1176" i="1"/>
  <c r="H1176" i="1" s="1"/>
  <c r="D1175" i="1"/>
  <c r="G1175" i="1" s="1"/>
  <c r="C1175" i="1"/>
  <c r="D1174" i="1"/>
  <c r="G1174" i="1" s="1"/>
  <c r="C1174" i="1"/>
  <c r="H1174" i="1" s="1"/>
  <c r="D1173" i="1"/>
  <c r="G1173" i="1" s="1"/>
  <c r="C1173" i="1"/>
  <c r="D1172" i="1"/>
  <c r="G1172" i="1" s="1"/>
  <c r="C1172" i="1"/>
  <c r="H1172" i="1" s="1"/>
  <c r="D1171" i="1"/>
  <c r="G1171" i="1" s="1"/>
  <c r="C1171" i="1"/>
  <c r="D1170" i="1"/>
  <c r="G1170" i="1" s="1"/>
  <c r="C1170" i="1"/>
  <c r="H1170" i="1" s="1"/>
  <c r="D1169" i="1"/>
  <c r="G1169" i="1" s="1"/>
  <c r="C1169" i="1"/>
  <c r="D1168" i="1"/>
  <c r="G1168" i="1" s="1"/>
  <c r="C1168" i="1"/>
  <c r="H1168" i="1" s="1"/>
  <c r="D1167" i="1"/>
  <c r="G1167" i="1" s="1"/>
  <c r="C1167" i="1"/>
  <c r="D1166" i="1"/>
  <c r="G1166" i="1" s="1"/>
  <c r="C1166" i="1"/>
  <c r="H1166" i="1" s="1"/>
  <c r="D1165" i="1"/>
  <c r="G1165" i="1" s="1"/>
  <c r="C1165" i="1"/>
  <c r="D1164" i="1"/>
  <c r="G1164" i="1" s="1"/>
  <c r="C1164" i="1"/>
  <c r="H1164" i="1" s="1"/>
  <c r="D1163" i="1"/>
  <c r="G1163" i="1" s="1"/>
  <c r="C1163" i="1"/>
  <c r="D1162" i="1"/>
  <c r="G1162" i="1" s="1"/>
  <c r="C1162" i="1"/>
  <c r="H1162" i="1" s="1"/>
  <c r="D1161" i="1"/>
  <c r="G1161" i="1" s="1"/>
  <c r="C1161" i="1"/>
  <c r="D1160" i="1"/>
  <c r="G1160" i="1" s="1"/>
  <c r="C1160" i="1"/>
  <c r="H1160" i="1" s="1"/>
  <c r="D1159" i="1"/>
  <c r="G1159" i="1" s="1"/>
  <c r="C1159" i="1"/>
  <c r="D1158" i="1"/>
  <c r="G1158" i="1" s="1"/>
  <c r="C1158" i="1"/>
  <c r="H1158" i="1" s="1"/>
  <c r="D1157" i="1"/>
  <c r="G1157" i="1" s="1"/>
  <c r="C1157" i="1"/>
  <c r="D1156" i="1"/>
  <c r="G1156" i="1" s="1"/>
  <c r="C1156" i="1"/>
  <c r="H1156" i="1" s="1"/>
  <c r="D1155" i="1"/>
  <c r="G1155" i="1" s="1"/>
  <c r="C1155" i="1"/>
  <c r="D1154" i="1"/>
  <c r="G1154" i="1" s="1"/>
  <c r="C1154" i="1"/>
  <c r="H1154" i="1" s="1"/>
  <c r="D1153" i="1"/>
  <c r="G1153" i="1" s="1"/>
  <c r="C1153" i="1"/>
  <c r="D1152" i="1"/>
  <c r="D1151" i="1"/>
  <c r="G1151" i="1" s="1"/>
  <c r="C1151" i="1"/>
  <c r="D1150" i="1"/>
  <c r="G1150" i="1" s="1"/>
  <c r="C1150" i="1"/>
  <c r="H1150" i="1" s="1"/>
  <c r="D1149" i="1"/>
  <c r="G1149" i="1" s="1"/>
  <c r="C1149" i="1"/>
  <c r="D1148" i="1"/>
  <c r="G1148" i="1" s="1"/>
  <c r="C1148" i="1"/>
  <c r="H1148" i="1" s="1"/>
  <c r="D1147" i="1"/>
  <c r="G1147" i="1" s="1"/>
  <c r="C1147" i="1"/>
  <c r="D1146" i="1"/>
  <c r="G1146" i="1" s="1"/>
  <c r="C1146" i="1"/>
  <c r="H1146" i="1" s="1"/>
  <c r="D1145" i="1"/>
  <c r="G1145" i="1" s="1"/>
  <c r="C1145" i="1"/>
  <c r="D1144" i="1"/>
  <c r="G1144" i="1" s="1"/>
  <c r="C1144" i="1"/>
  <c r="H1144" i="1" s="1"/>
  <c r="D1143" i="1"/>
  <c r="G1143" i="1" s="1"/>
  <c r="C1143" i="1"/>
  <c r="D1142" i="1"/>
  <c r="G1142" i="1" s="1"/>
  <c r="C1142" i="1"/>
  <c r="H1142" i="1" s="1"/>
  <c r="D1141" i="1"/>
  <c r="G1141" i="1" s="1"/>
  <c r="C1141" i="1"/>
  <c r="D1140" i="1"/>
  <c r="D1139" i="1"/>
  <c r="G1139" i="1" s="1"/>
  <c r="C1139" i="1"/>
  <c r="H1139" i="1" s="1"/>
  <c r="D1138" i="1"/>
  <c r="G1138" i="1" s="1"/>
  <c r="C1138" i="1"/>
  <c r="D1137" i="1"/>
  <c r="G1137" i="1" s="1"/>
  <c r="C1137" i="1"/>
  <c r="H1137" i="1" s="1"/>
  <c r="D1136" i="1"/>
  <c r="G1136" i="1" s="1"/>
  <c r="C1136" i="1"/>
  <c r="D1135" i="1"/>
  <c r="G1135" i="1" s="1"/>
  <c r="C1135" i="1"/>
  <c r="H1135" i="1" s="1"/>
  <c r="D1134" i="1"/>
  <c r="G1134" i="1" s="1"/>
  <c r="C1134" i="1"/>
  <c r="D1133" i="1"/>
  <c r="G1133" i="1" s="1"/>
  <c r="C1133" i="1"/>
  <c r="H1133" i="1" s="1"/>
  <c r="D1132" i="1"/>
  <c r="G1132" i="1" s="1"/>
  <c r="C1132" i="1"/>
  <c r="D1131" i="1"/>
  <c r="G1131" i="1" s="1"/>
  <c r="C1131" i="1"/>
  <c r="H1131" i="1" s="1"/>
  <c r="D1130" i="1"/>
  <c r="G1130" i="1" s="1"/>
  <c r="C1130" i="1"/>
  <c r="D1129" i="1"/>
  <c r="G1129" i="1" s="1"/>
  <c r="C1129" i="1"/>
  <c r="H1129" i="1" s="1"/>
  <c r="D1128" i="1"/>
  <c r="G1128" i="1" s="1"/>
  <c r="C1128" i="1"/>
  <c r="D1127" i="1"/>
  <c r="G1127" i="1" s="1"/>
  <c r="C1127" i="1"/>
  <c r="H1127" i="1" s="1"/>
  <c r="D1126" i="1"/>
  <c r="G1126" i="1" s="1"/>
  <c r="C1126" i="1"/>
  <c r="D1125" i="1"/>
  <c r="G1125" i="1" s="1"/>
  <c r="C1125" i="1"/>
  <c r="H1125" i="1" s="1"/>
  <c r="D1124" i="1"/>
  <c r="G1124" i="1" s="1"/>
  <c r="C1124" i="1"/>
  <c r="D1123" i="1"/>
  <c r="G1123" i="1" s="1"/>
  <c r="C1123" i="1"/>
  <c r="H1123" i="1" s="1"/>
  <c r="D1122" i="1"/>
  <c r="G1122" i="1" s="1"/>
  <c r="C1122" i="1"/>
  <c r="D1121" i="1"/>
  <c r="G1121" i="1" s="1"/>
  <c r="C1121" i="1"/>
  <c r="H1121" i="1" s="1"/>
  <c r="D1120" i="1"/>
  <c r="G1120" i="1" s="1"/>
  <c r="C1120" i="1"/>
  <c r="D1119" i="1"/>
  <c r="G1119" i="1" s="1"/>
  <c r="C1119" i="1"/>
  <c r="H1119" i="1" s="1"/>
  <c r="D1118" i="1"/>
  <c r="G1118" i="1" s="1"/>
  <c r="C1118" i="1"/>
  <c r="D1117" i="1"/>
  <c r="G1117" i="1" s="1"/>
  <c r="C1117" i="1"/>
  <c r="H1117" i="1" s="1"/>
  <c r="D1116" i="1"/>
  <c r="G1116" i="1" s="1"/>
  <c r="C1116" i="1"/>
  <c r="D1115" i="1"/>
  <c r="G1115" i="1" s="1"/>
  <c r="C1115" i="1"/>
  <c r="H1115" i="1" s="1"/>
  <c r="D1114" i="1"/>
  <c r="G1114" i="1" s="1"/>
  <c r="C1114" i="1"/>
  <c r="D1113" i="1"/>
  <c r="G1113" i="1" s="1"/>
  <c r="C1113" i="1"/>
  <c r="H1113" i="1" s="1"/>
  <c r="D1112" i="1"/>
  <c r="G1112" i="1" s="1"/>
  <c r="C1112" i="1"/>
  <c r="D1111" i="1"/>
  <c r="G1111" i="1" s="1"/>
  <c r="C1111" i="1"/>
  <c r="H1111" i="1" s="1"/>
  <c r="D1110" i="1"/>
  <c r="G1110" i="1" s="1"/>
  <c r="C1110" i="1"/>
  <c r="D1109" i="1"/>
  <c r="G1109" i="1" s="1"/>
  <c r="C1109" i="1"/>
  <c r="H1109" i="1" s="1"/>
  <c r="D1108" i="1"/>
  <c r="G1108" i="1" s="1"/>
  <c r="C1108" i="1"/>
  <c r="D1107" i="1"/>
  <c r="G1107" i="1" s="1"/>
  <c r="C1107" i="1"/>
  <c r="H1107" i="1" s="1"/>
  <c r="D1106" i="1"/>
  <c r="G1106" i="1" s="1"/>
  <c r="C1106" i="1"/>
  <c r="D1105" i="1"/>
  <c r="G1105" i="1" s="1"/>
  <c r="C1105" i="1"/>
  <c r="H1105" i="1" s="1"/>
  <c r="D1104" i="1"/>
  <c r="G1104" i="1" s="1"/>
  <c r="C1104" i="1"/>
  <c r="D1103" i="1"/>
  <c r="G1103" i="1" s="1"/>
  <c r="C1103" i="1"/>
  <c r="H1103" i="1" s="1"/>
  <c r="D1102" i="1"/>
  <c r="G1102" i="1" s="1"/>
  <c r="C1102" i="1"/>
  <c r="D1101" i="1"/>
  <c r="G1101" i="1" s="1"/>
  <c r="C1101" i="1"/>
  <c r="H1101" i="1" s="1"/>
  <c r="D1100" i="1"/>
  <c r="G1100" i="1" s="1"/>
  <c r="C1100" i="1"/>
  <c r="D1099" i="1"/>
  <c r="G1099" i="1" s="1"/>
  <c r="C1099" i="1"/>
  <c r="H1099" i="1" s="1"/>
  <c r="D1098" i="1"/>
  <c r="G1098" i="1" s="1"/>
  <c r="C1098" i="1"/>
  <c r="D1097" i="1"/>
  <c r="G1097" i="1" s="1"/>
  <c r="C1097" i="1"/>
  <c r="H1097" i="1" s="1"/>
  <c r="D1096" i="1"/>
  <c r="G1096" i="1" s="1"/>
  <c r="C1096" i="1"/>
  <c r="D1095" i="1"/>
  <c r="G1095" i="1" s="1"/>
  <c r="C1095" i="1"/>
  <c r="H1095" i="1" s="1"/>
  <c r="D1094" i="1"/>
  <c r="G1094" i="1" s="1"/>
  <c r="C1094" i="1"/>
  <c r="D1092" i="1"/>
  <c r="G1092" i="1" s="1"/>
  <c r="C1092" i="1"/>
  <c r="D1091" i="1"/>
  <c r="G1091" i="1" s="1"/>
  <c r="C1091" i="1"/>
  <c r="H1091" i="1" s="1"/>
  <c r="D1090" i="1"/>
  <c r="G1090" i="1" s="1"/>
  <c r="C1090" i="1"/>
  <c r="D1089" i="1"/>
  <c r="G1089" i="1" s="1"/>
  <c r="C1089" i="1"/>
  <c r="H1089" i="1" s="1"/>
  <c r="D1088" i="1"/>
  <c r="G1088" i="1" s="1"/>
  <c r="C1088" i="1"/>
  <c r="D1087" i="1"/>
  <c r="G1087" i="1" s="1"/>
  <c r="C1087" i="1"/>
  <c r="H1087" i="1" s="1"/>
  <c r="D1086" i="1"/>
  <c r="G1086" i="1" s="1"/>
  <c r="C1086" i="1"/>
  <c r="D1085" i="1"/>
  <c r="G1085" i="1" s="1"/>
  <c r="C1085" i="1"/>
  <c r="H1085" i="1" s="1"/>
  <c r="D1084" i="1"/>
  <c r="G1084" i="1" s="1"/>
  <c r="C1084" i="1"/>
  <c r="D1083" i="1"/>
  <c r="G1083" i="1" s="1"/>
  <c r="C1083" i="1"/>
  <c r="H1083" i="1" s="1"/>
  <c r="D1082" i="1"/>
  <c r="G1082" i="1" s="1"/>
  <c r="C1082" i="1"/>
  <c r="D1081" i="1"/>
  <c r="G1081" i="1" s="1"/>
  <c r="C1081" i="1"/>
  <c r="H1081" i="1" s="1"/>
  <c r="D1080" i="1"/>
  <c r="G1080" i="1" s="1"/>
  <c r="C1080" i="1"/>
  <c r="D1079" i="1"/>
  <c r="G1079" i="1" s="1"/>
  <c r="C1079" i="1"/>
  <c r="H1079" i="1" s="1"/>
  <c r="D1078" i="1"/>
  <c r="C1078" i="1"/>
  <c r="D1077" i="1"/>
  <c r="G1077" i="1" s="1"/>
  <c r="C1077" i="1"/>
  <c r="H1077" i="1" s="1"/>
  <c r="D1076" i="1"/>
  <c r="C1076" i="1"/>
  <c r="D1075" i="1"/>
  <c r="D1073" i="1"/>
  <c r="G1073" i="1" s="1"/>
  <c r="C1073" i="1"/>
  <c r="D1072" i="1"/>
  <c r="G1072" i="1" s="1"/>
  <c r="C1072" i="1"/>
  <c r="H1072" i="1" s="1"/>
  <c r="D1071" i="1"/>
  <c r="G1071" i="1" s="1"/>
  <c r="C1071" i="1"/>
  <c r="D1070" i="1"/>
  <c r="G1070" i="1" s="1"/>
  <c r="C1070" i="1"/>
  <c r="H1070" i="1" s="1"/>
  <c r="D1069" i="1"/>
  <c r="G1069" i="1" s="1"/>
  <c r="C1069" i="1"/>
  <c r="D1068" i="1"/>
  <c r="G1068" i="1" s="1"/>
  <c r="C1068" i="1"/>
  <c r="H1068" i="1" s="1"/>
  <c r="D1067" i="1"/>
  <c r="G1067" i="1" s="1"/>
  <c r="C1067" i="1"/>
  <c r="D1066" i="1"/>
  <c r="G1066" i="1" s="1"/>
  <c r="C1066" i="1"/>
  <c r="H1066" i="1" s="1"/>
  <c r="D1065" i="1"/>
  <c r="G1065" i="1" s="1"/>
  <c r="C1065" i="1"/>
  <c r="D1064" i="1"/>
  <c r="G1064" i="1" s="1"/>
  <c r="C1064" i="1"/>
  <c r="H1064" i="1" s="1"/>
  <c r="D1063" i="1"/>
  <c r="G1063" i="1" s="1"/>
  <c r="C1063" i="1"/>
  <c r="D1062" i="1"/>
  <c r="C1062" i="1"/>
  <c r="H1062" i="1" s="1"/>
  <c r="D1061" i="1"/>
  <c r="G1061" i="1" s="1"/>
  <c r="C1061" i="1"/>
  <c r="D1060" i="1"/>
  <c r="C1060" i="1"/>
  <c r="D1059" i="1"/>
  <c r="G1059" i="1" s="1"/>
  <c r="C1059" i="1"/>
  <c r="D1058" i="1"/>
  <c r="G1058" i="1" s="1"/>
  <c r="C1058" i="1"/>
  <c r="H1058" i="1" s="1"/>
  <c r="D1057" i="1"/>
  <c r="C1057" i="1"/>
  <c r="D1056" i="1"/>
  <c r="G1056" i="1" s="1"/>
  <c r="C1056" i="1"/>
  <c r="H1056" i="1" s="1"/>
  <c r="D1055" i="1"/>
  <c r="G1055" i="1" s="1"/>
  <c r="C1055" i="1"/>
  <c r="D1054" i="1"/>
  <c r="G1054" i="1" s="1"/>
  <c r="C1054" i="1"/>
  <c r="H1054" i="1" s="1"/>
  <c r="D1053" i="1"/>
  <c r="G1053" i="1" s="1"/>
  <c r="C1053" i="1"/>
  <c r="D1052" i="1"/>
  <c r="G1052" i="1" s="1"/>
  <c r="C1052" i="1"/>
  <c r="H1052" i="1" s="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G847" i="1" s="1"/>
  <c r="C847" i="1"/>
  <c r="D846" i="1"/>
  <c r="G846" i="1" s="1"/>
  <c r="C846" i="1"/>
  <c r="H845" i="1"/>
  <c r="D845" i="1"/>
  <c r="G845" i="1" s="1"/>
  <c r="C845" i="1"/>
  <c r="H844" i="1"/>
  <c r="D844" i="1"/>
  <c r="G844" i="1" s="1"/>
  <c r="C844" i="1"/>
  <c r="D843" i="1"/>
  <c r="G843" i="1" s="1"/>
  <c r="C843" i="1"/>
  <c r="D842" i="1"/>
  <c r="G842" i="1" s="1"/>
  <c r="C842" i="1"/>
  <c r="H841" i="1"/>
  <c r="D841" i="1"/>
  <c r="G841" i="1" s="1"/>
  <c r="C841" i="1"/>
  <c r="H840" i="1"/>
  <c r="D840" i="1"/>
  <c r="G840" i="1" s="1"/>
  <c r="C840" i="1"/>
  <c r="D839" i="1"/>
  <c r="G839" i="1" s="1"/>
  <c r="C839" i="1"/>
  <c r="D838" i="1"/>
  <c r="G838" i="1" s="1"/>
  <c r="C838" i="1"/>
  <c r="H837" i="1"/>
  <c r="D837" i="1"/>
  <c r="G837" i="1" s="1"/>
  <c r="C837" i="1"/>
  <c r="H836" i="1"/>
  <c r="D836" i="1"/>
  <c r="G836" i="1" s="1"/>
  <c r="C836" i="1"/>
  <c r="D835" i="1"/>
  <c r="G835" i="1" s="1"/>
  <c r="C835" i="1"/>
  <c r="D834" i="1"/>
  <c r="G834" i="1" s="1"/>
  <c r="C834" i="1"/>
  <c r="H833" i="1"/>
  <c r="D833" i="1"/>
  <c r="G833" i="1" s="1"/>
  <c r="C833" i="1"/>
  <c r="H832" i="1"/>
  <c r="D832" i="1"/>
  <c r="G832" i="1" s="1"/>
  <c r="C832" i="1"/>
  <c r="D831" i="1"/>
  <c r="G831" i="1" s="1"/>
  <c r="C831" i="1"/>
  <c r="D830" i="1"/>
  <c r="G830" i="1" s="1"/>
  <c r="C830" i="1"/>
  <c r="H829" i="1"/>
  <c r="D829" i="1"/>
  <c r="G829" i="1" s="1"/>
  <c r="C829" i="1"/>
  <c r="H828" i="1"/>
  <c r="D828" i="1"/>
  <c r="G828" i="1" s="1"/>
  <c r="C828" i="1"/>
  <c r="D827" i="1"/>
  <c r="G827" i="1" s="1"/>
  <c r="C827" i="1"/>
  <c r="D826" i="1"/>
  <c r="G826" i="1" s="1"/>
  <c r="C826" i="1"/>
  <c r="H825" i="1"/>
  <c r="D825" i="1"/>
  <c r="G825" i="1" s="1"/>
  <c r="C825" i="1"/>
  <c r="H824" i="1"/>
  <c r="D824" i="1"/>
  <c r="G824" i="1" s="1"/>
  <c r="C824" i="1"/>
  <c r="D823" i="1"/>
  <c r="G823" i="1" s="1"/>
  <c r="C823" i="1"/>
  <c r="D822" i="1"/>
  <c r="G822" i="1" s="1"/>
  <c r="C822" i="1"/>
  <c r="H821" i="1"/>
  <c r="D821" i="1"/>
  <c r="G821" i="1" s="1"/>
  <c r="C821" i="1"/>
  <c r="H820" i="1"/>
  <c r="D820" i="1"/>
  <c r="G820" i="1" s="1"/>
  <c r="C820" i="1"/>
  <c r="D819" i="1"/>
  <c r="G819" i="1" s="1"/>
  <c r="C819" i="1"/>
  <c r="D818" i="1"/>
  <c r="G818" i="1" s="1"/>
  <c r="C818" i="1"/>
  <c r="H817" i="1"/>
  <c r="D817" i="1"/>
  <c r="G817" i="1" s="1"/>
  <c r="C817" i="1"/>
  <c r="H816" i="1"/>
  <c r="D816" i="1"/>
  <c r="G816" i="1" s="1"/>
  <c r="C816" i="1"/>
  <c r="D815" i="1"/>
  <c r="G815" i="1" s="1"/>
  <c r="C815" i="1"/>
  <c r="D814" i="1"/>
  <c r="G814" i="1" s="1"/>
  <c r="C814" i="1"/>
  <c r="H813" i="1"/>
  <c r="D813" i="1"/>
  <c r="G813" i="1" s="1"/>
  <c r="C813" i="1"/>
  <c r="H812" i="1"/>
  <c r="D812" i="1"/>
  <c r="G812" i="1" s="1"/>
  <c r="C812" i="1"/>
  <c r="D811" i="1"/>
  <c r="G811" i="1" s="1"/>
  <c r="C811" i="1"/>
  <c r="D810" i="1"/>
  <c r="G810" i="1" s="1"/>
  <c r="C810" i="1"/>
  <c r="H809" i="1"/>
  <c r="D809" i="1"/>
  <c r="G809" i="1" s="1"/>
  <c r="C809" i="1"/>
  <c r="H808" i="1"/>
  <c r="D808" i="1"/>
  <c r="G808" i="1" s="1"/>
  <c r="C808" i="1"/>
  <c r="D807" i="1"/>
  <c r="G807" i="1" s="1"/>
  <c r="C807" i="1"/>
  <c r="D806" i="1"/>
  <c r="G806" i="1" s="1"/>
  <c r="C806" i="1"/>
  <c r="H805" i="1"/>
  <c r="D805" i="1"/>
  <c r="G805" i="1" s="1"/>
  <c r="C805" i="1"/>
  <c r="H804" i="1"/>
  <c r="D804" i="1"/>
  <c r="G804" i="1" s="1"/>
  <c r="C804" i="1"/>
  <c r="D803" i="1"/>
  <c r="G803" i="1" s="1"/>
  <c r="C803" i="1"/>
  <c r="D802" i="1"/>
  <c r="G802" i="1" s="1"/>
  <c r="C802" i="1"/>
  <c r="H801" i="1"/>
  <c r="D801" i="1"/>
  <c r="G801" i="1" s="1"/>
  <c r="C801" i="1"/>
  <c r="H800" i="1"/>
  <c r="D800" i="1"/>
  <c r="G800" i="1" s="1"/>
  <c r="C800" i="1"/>
  <c r="D799" i="1"/>
  <c r="G799" i="1" s="1"/>
  <c r="C799" i="1"/>
  <c r="D798" i="1"/>
  <c r="G798" i="1" s="1"/>
  <c r="C798" i="1"/>
  <c r="H797" i="1"/>
  <c r="D797" i="1"/>
  <c r="G797" i="1" s="1"/>
  <c r="C797" i="1"/>
  <c r="H796" i="1"/>
  <c r="D796" i="1"/>
  <c r="G796" i="1" s="1"/>
  <c r="C796" i="1"/>
  <c r="D795" i="1"/>
  <c r="G795" i="1" s="1"/>
  <c r="C795" i="1"/>
  <c r="D794" i="1"/>
  <c r="G794" i="1" s="1"/>
  <c r="C794" i="1"/>
  <c r="H793" i="1"/>
  <c r="D793" i="1"/>
  <c r="G793" i="1" s="1"/>
  <c r="C793" i="1"/>
  <c r="H792" i="1"/>
  <c r="D792" i="1"/>
  <c r="G792" i="1" s="1"/>
  <c r="C792" i="1"/>
  <c r="D791" i="1"/>
  <c r="G791" i="1" s="1"/>
  <c r="C791" i="1"/>
  <c r="D790" i="1"/>
  <c r="G790" i="1" s="1"/>
  <c r="C790" i="1"/>
  <c r="H789" i="1"/>
  <c r="D789" i="1"/>
  <c r="G789" i="1" s="1"/>
  <c r="C789" i="1"/>
  <c r="H788" i="1"/>
  <c r="D788" i="1"/>
  <c r="G788" i="1" s="1"/>
  <c r="C788" i="1"/>
  <c r="D787" i="1"/>
  <c r="G787" i="1" s="1"/>
  <c r="C787" i="1"/>
  <c r="D786" i="1"/>
  <c r="G786" i="1" s="1"/>
  <c r="C786" i="1"/>
  <c r="H785" i="1"/>
  <c r="D785" i="1"/>
  <c r="G785" i="1" s="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C729" i="1"/>
  <c r="H729" i="1" s="1"/>
  <c r="H728" i="1"/>
  <c r="G728" i="1"/>
  <c r="D728" i="1"/>
  <c r="C728" i="1"/>
  <c r="D727" i="1"/>
  <c r="C727" i="1"/>
  <c r="H727" i="1" s="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G718" i="1"/>
  <c r="D718" i="1"/>
  <c r="C718" i="1"/>
  <c r="D717" i="1"/>
  <c r="C717" i="1"/>
  <c r="H717" i="1" s="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C677" i="1"/>
  <c r="H677" i="1" s="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C649" i="1"/>
  <c r="D648" i="1"/>
  <c r="H648" i="1" s="1"/>
  <c r="C648" i="1"/>
  <c r="G648" i="1" s="1"/>
  <c r="D647" i="1"/>
  <c r="C647" i="1"/>
  <c r="D646" i="1"/>
  <c r="C646" i="1"/>
  <c r="H646" i="1" s="1"/>
  <c r="D645" i="1"/>
  <c r="C645" i="1"/>
  <c r="D636" i="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D603" i="1"/>
  <c r="G603" i="1" s="1"/>
  <c r="C603" i="1"/>
  <c r="H603" i="1" s="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H416" i="1"/>
  <c r="G416" i="1"/>
  <c r="D416" i="1"/>
  <c r="C416" i="1"/>
  <c r="D415" i="1"/>
  <c r="C415" i="1"/>
  <c r="D414" i="1"/>
  <c r="C414" i="1"/>
  <c r="H411" i="1"/>
  <c r="G411" i="1"/>
  <c r="D411" i="1"/>
  <c r="C411" i="1"/>
  <c r="H410" i="1"/>
  <c r="G410" i="1"/>
  <c r="D410" i="1"/>
  <c r="C410" i="1"/>
  <c r="H409" i="1"/>
  <c r="G409" i="1"/>
  <c r="D409" i="1"/>
  <c r="C409" i="1"/>
  <c r="D408" i="1"/>
  <c r="H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G388" i="1"/>
  <c r="D388" i="1"/>
  <c r="C388" i="1"/>
  <c r="H388" i="1" s="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C377" i="1"/>
  <c r="H377" i="1" s="1"/>
  <c r="H376" i="1"/>
  <c r="G376" i="1"/>
  <c r="D376" i="1"/>
  <c r="C376" i="1"/>
  <c r="H375" i="1"/>
  <c r="G375" i="1"/>
  <c r="D375" i="1"/>
  <c r="C375"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G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D270" i="1"/>
  <c r="C270" i="1"/>
  <c r="D269" i="1"/>
  <c r="H268" i="1"/>
  <c r="G268" i="1"/>
  <c r="D268" i="1"/>
  <c r="C268" i="1"/>
  <c r="H267" i="1"/>
  <c r="D267" i="1"/>
  <c r="C267" i="1"/>
  <c r="G267" i="1" s="1"/>
  <c r="H266" i="1"/>
  <c r="G266" i="1"/>
  <c r="D266" i="1"/>
  <c r="C266"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G213" i="1" s="1"/>
  <c r="C213" i="1"/>
  <c r="H213" i="1" s="1"/>
  <c r="D212" i="1"/>
  <c r="G212" i="1" s="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6" i="1"/>
  <c r="G196" i="1"/>
  <c r="D196" i="1"/>
  <c r="C196" i="1"/>
  <c r="D195" i="1"/>
  <c r="C195" i="1"/>
  <c r="H195" i="1" s="1"/>
  <c r="D194" i="1"/>
  <c r="C194" i="1"/>
  <c r="H194" i="1" s="1"/>
  <c r="H193" i="1"/>
  <c r="D193" i="1"/>
  <c r="C193" i="1"/>
  <c r="G193" i="1" s="1"/>
  <c r="D192" i="1"/>
  <c r="G192" i="1" s="1"/>
  <c r="C192" i="1"/>
  <c r="H192" i="1" s="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D184" i="1"/>
  <c r="C184" i="1"/>
  <c r="H184" i="1" s="1"/>
  <c r="D183" i="1"/>
  <c r="C183" i="1"/>
  <c r="D182" i="1"/>
  <c r="C182" i="1"/>
  <c r="G182" i="1" s="1"/>
  <c r="H181" i="1"/>
  <c r="G181" i="1"/>
  <c r="D181" i="1"/>
  <c r="C181" i="1"/>
  <c r="G180" i="1"/>
  <c r="D180" i="1"/>
  <c r="C180" i="1"/>
  <c r="H180" i="1" s="1"/>
  <c r="D179" i="1"/>
  <c r="C179" i="1"/>
  <c r="H179" i="1" s="1"/>
  <c r="H178" i="1"/>
  <c r="D178" i="1"/>
  <c r="C178" i="1"/>
  <c r="H177" i="1"/>
  <c r="D177" i="1"/>
  <c r="C177" i="1"/>
  <c r="H176" i="1"/>
  <c r="D176" i="1"/>
  <c r="C176" i="1"/>
  <c r="G176" i="1" s="1"/>
  <c r="D175" i="1"/>
  <c r="C175" i="1"/>
  <c r="C174" i="1"/>
  <c r="H173" i="1"/>
  <c r="D173" i="1"/>
  <c r="C173" i="1"/>
  <c r="G173" i="1" s="1"/>
  <c r="H172" i="1"/>
  <c r="G172" i="1"/>
  <c r="D172" i="1"/>
  <c r="C172" i="1"/>
  <c r="H171" i="1"/>
  <c r="D171" i="1"/>
  <c r="C171" i="1"/>
  <c r="H170" i="1"/>
  <c r="D170" i="1"/>
  <c r="C170" i="1"/>
  <c r="H169" i="1"/>
  <c r="D169" i="1"/>
  <c r="C169" i="1"/>
  <c r="D168" i="1"/>
  <c r="C168" i="1"/>
  <c r="D167" i="1"/>
  <c r="C167" i="1"/>
  <c r="H167" i="1" s="1"/>
  <c r="D166" i="1"/>
  <c r="C166" i="1"/>
  <c r="D165" i="1"/>
  <c r="C165" i="1"/>
  <c r="D164" i="1"/>
  <c r="C164" i="1"/>
  <c r="D163" i="1"/>
  <c r="C163" i="1"/>
  <c r="D162" i="1"/>
  <c r="C162" i="1"/>
  <c r="D161" i="1"/>
  <c r="C161" i="1"/>
  <c r="H159" i="1"/>
  <c r="G159" i="1"/>
  <c r="D159" i="1"/>
  <c r="C159" i="1"/>
  <c r="D158" i="1"/>
  <c r="C158" i="1"/>
  <c r="H157" i="1"/>
  <c r="G157" i="1"/>
  <c r="D157" i="1"/>
  <c r="C157" i="1"/>
  <c r="C156" i="1"/>
  <c r="H155" i="1"/>
  <c r="D155" i="1"/>
  <c r="C155" i="1"/>
  <c r="D154" i="1"/>
  <c r="C154" i="1"/>
  <c r="H154" i="1" s="1"/>
  <c r="D153" i="1"/>
  <c r="C153" i="1"/>
  <c r="H152" i="1"/>
  <c r="G152" i="1"/>
  <c r="D152" i="1"/>
  <c r="C152" i="1"/>
  <c r="D151" i="1"/>
  <c r="C151" i="1"/>
  <c r="H151"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D134" i="1"/>
  <c r="C134" i="1"/>
  <c r="H134" i="1" s="1"/>
  <c r="D133" i="1"/>
  <c r="C133" i="1"/>
  <c r="H133" i="1" s="1"/>
  <c r="D132" i="1"/>
  <c r="C132" i="1"/>
  <c r="H132" i="1" s="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H108" i="1"/>
  <c r="D108" i="1"/>
  <c r="C108" i="1"/>
  <c r="G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C65" i="1"/>
  <c r="H65" i="1" s="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35" i="1" l="1"/>
  <c r="H414" i="1"/>
  <c r="G408" i="1"/>
  <c r="H407" i="1"/>
  <c r="G407" i="1"/>
  <c r="E360" i="4"/>
  <c r="D355" i="1" s="1"/>
  <c r="H636" i="1"/>
  <c r="G1258" i="1"/>
  <c r="H1612" i="1"/>
  <c r="G1387" i="1"/>
  <c r="G1386" i="1"/>
  <c r="G1262" i="1"/>
  <c r="G1231" i="1"/>
  <c r="G653" i="1"/>
  <c r="G651" i="1"/>
  <c r="G645" i="1"/>
  <c r="H645" i="1"/>
  <c r="G636" i="1"/>
  <c r="H415" i="1"/>
  <c r="G414" i="1"/>
  <c r="H298" i="1"/>
  <c r="H299" i="1"/>
  <c r="H421" i="1"/>
  <c r="H1556" i="1"/>
  <c r="J1560" i="1"/>
  <c r="G1556" i="1"/>
  <c r="D5" i="7"/>
  <c r="H33" i="3" s="1"/>
  <c r="C1555" i="1"/>
  <c r="G1522" i="1"/>
  <c r="F115" i="6"/>
  <c r="E157" i="9"/>
  <c r="B157" i="9" s="1"/>
  <c r="G737" i="1"/>
  <c r="E57" i="9"/>
  <c r="G729" i="1"/>
  <c r="G727" i="1"/>
  <c r="G717" i="1"/>
  <c r="G677" i="1"/>
  <c r="G676" i="1"/>
  <c r="E34" i="9"/>
  <c r="B34" i="9" s="1"/>
  <c r="H649" i="1"/>
  <c r="H647" i="1"/>
  <c r="G647" i="1"/>
  <c r="G646" i="1"/>
  <c r="G649" i="1"/>
  <c r="F609" i="4"/>
  <c r="G415" i="1"/>
  <c r="C422" i="1"/>
  <c r="G422" i="1" s="1"/>
  <c r="H389" i="1"/>
  <c r="H374" i="1"/>
  <c r="G374" i="1"/>
  <c r="G377" i="1"/>
  <c r="E648" i="4"/>
  <c r="D642" i="1" s="1"/>
  <c r="E294" i="9"/>
  <c r="B294" i="9" s="1"/>
  <c r="G298" i="1"/>
  <c r="G421" i="1"/>
  <c r="H270" i="1"/>
  <c r="G272" i="1"/>
  <c r="G270" i="1"/>
  <c r="F269" i="4"/>
  <c r="E262" i="4"/>
  <c r="D258" i="1" s="1"/>
  <c r="E82" i="9"/>
  <c r="B82" i="9" s="1"/>
  <c r="C265" i="1"/>
  <c r="D262" i="4"/>
  <c r="C258" i="1" s="1"/>
  <c r="F216" i="4"/>
  <c r="D202" i="4"/>
  <c r="C198" i="1" s="1"/>
  <c r="G197" i="1"/>
  <c r="H197" i="1"/>
  <c r="G195" i="1"/>
  <c r="F244" i="9"/>
  <c r="B244" i="9" s="1"/>
  <c r="F243" i="9"/>
  <c r="B243" i="9" s="1"/>
  <c r="H190" i="1"/>
  <c r="E56" i="9"/>
  <c r="G194" i="1"/>
  <c r="B56" i="9"/>
  <c r="G190" i="1"/>
  <c r="F194" i="4"/>
  <c r="F242" i="9"/>
  <c r="B242" i="9" s="1"/>
  <c r="G184" i="1"/>
  <c r="G183" i="1"/>
  <c r="E53" i="9"/>
  <c r="B53" i="9" s="1"/>
  <c r="H183" i="1"/>
  <c r="F240" i="9"/>
  <c r="B240" i="9" s="1"/>
  <c r="H182" i="1"/>
  <c r="E51" i="9"/>
  <c r="B51" i="9" s="1"/>
  <c r="F238" i="9"/>
  <c r="B238" i="9" s="1"/>
  <c r="G179" i="1"/>
  <c r="G178" i="1"/>
  <c r="G177" i="1"/>
  <c r="H174" i="1"/>
  <c r="H175" i="1"/>
  <c r="G174" i="1"/>
  <c r="G175" i="1"/>
  <c r="F178" i="4"/>
  <c r="G171" i="1"/>
  <c r="G170" i="1"/>
  <c r="G169" i="1"/>
  <c r="H168" i="1"/>
  <c r="G168" i="1"/>
  <c r="H166" i="1"/>
  <c r="F170" i="4"/>
  <c r="E164" i="4"/>
  <c r="D160" i="1" s="1"/>
  <c r="G166" i="1"/>
  <c r="G167" i="1"/>
  <c r="H165" i="1"/>
  <c r="G165" i="1"/>
  <c r="H164" i="1"/>
  <c r="G164" i="1"/>
  <c r="H163" i="1"/>
  <c r="E49" i="9"/>
  <c r="G163" i="1"/>
  <c r="G162" i="1"/>
  <c r="F165" i="4"/>
  <c r="G161" i="1"/>
  <c r="H161" i="1"/>
  <c r="H162" i="1"/>
  <c r="H156" i="1"/>
  <c r="E153" i="4"/>
  <c r="D149" i="1" s="1"/>
  <c r="H158" i="1"/>
  <c r="F160" i="4"/>
  <c r="G156" i="1"/>
  <c r="G158" i="1"/>
  <c r="G155" i="1"/>
  <c r="E48" i="9"/>
  <c r="F237" i="9"/>
  <c r="B237" i="9" s="1"/>
  <c r="B48" i="9"/>
  <c r="G154" i="1"/>
  <c r="H153" i="1"/>
  <c r="G153" i="1"/>
  <c r="D150" i="1"/>
  <c r="G150" i="1" s="1"/>
  <c r="G151" i="1"/>
  <c r="G134" i="1"/>
  <c r="G133" i="1"/>
  <c r="H131" i="1"/>
  <c r="G131" i="1"/>
  <c r="G132" i="1"/>
  <c r="H64" i="1"/>
  <c r="E49" i="4"/>
  <c r="D45" i="1" s="1"/>
  <c r="E31" i="9"/>
  <c r="B31" i="9" s="1"/>
  <c r="E327" i="9"/>
  <c r="B327" i="9" s="1"/>
  <c r="E329" i="9"/>
  <c r="B329" i="9" s="1"/>
  <c r="H1680" i="1"/>
  <c r="H1668" i="1"/>
  <c r="H1664" i="1"/>
  <c r="H1636" i="1"/>
  <c r="G1635" i="1"/>
  <c r="D25" i="8"/>
  <c r="C1602" i="1" s="1"/>
  <c r="H1602" i="1" s="1"/>
  <c r="G1614" i="1"/>
  <c r="G1618" i="1"/>
  <c r="G1611" i="1"/>
  <c r="G1610" i="1"/>
  <c r="G1607" i="1"/>
  <c r="G1606" i="1"/>
  <c r="C1604" i="1"/>
  <c r="G1594" i="1"/>
  <c r="G1591" i="1"/>
  <c r="H1588" i="1"/>
  <c r="G1587" i="1"/>
  <c r="E320" i="9"/>
  <c r="B320" i="9" s="1"/>
  <c r="E324" i="9"/>
  <c r="B324" i="9" s="1"/>
  <c r="G1339" i="1"/>
  <c r="E313" i="9"/>
  <c r="E304" i="9"/>
  <c r="B304" i="9" s="1"/>
  <c r="G1266" i="1"/>
  <c r="E303" i="9"/>
  <c r="B303" i="9" s="1"/>
  <c r="E255" i="5"/>
  <c r="D1259" i="1" s="1"/>
  <c r="F256" i="5"/>
  <c r="F252" i="5"/>
  <c r="E340" i="9"/>
  <c r="B340" i="9" s="1"/>
  <c r="H339" i="9"/>
  <c r="D1223" i="1"/>
  <c r="F220" i="5"/>
  <c r="E326" i="9"/>
  <c r="B326" i="9" s="1"/>
  <c r="D219" i="5"/>
  <c r="E319" i="9"/>
  <c r="B319" i="9" s="1"/>
  <c r="C1185" i="1"/>
  <c r="G1179" i="1"/>
  <c r="G1176" i="1"/>
  <c r="E307" i="9"/>
  <c r="B307" i="9" s="1"/>
  <c r="G1076" i="1"/>
  <c r="G1078" i="1"/>
  <c r="D70" i="5"/>
  <c r="C1075" i="1" s="1"/>
  <c r="H1075" i="1" s="1"/>
  <c r="G1075" i="1"/>
  <c r="F56" i="5"/>
  <c r="G1062" i="1"/>
  <c r="H1060" i="1"/>
  <c r="G1057" i="1"/>
  <c r="G1060" i="1"/>
  <c r="F35" i="5"/>
  <c r="F29" i="5"/>
  <c r="E12" i="5"/>
  <c r="D1017" i="1" s="1"/>
  <c r="F19" i="5"/>
  <c r="D12" i="5"/>
  <c r="C1017" i="1" s="1"/>
  <c r="E37" i="9"/>
  <c r="B37" i="9" s="1"/>
  <c r="E322" i="9"/>
  <c r="B322" i="9" s="1"/>
  <c r="E312" i="9"/>
  <c r="B312" i="9" s="1"/>
  <c r="F236" i="9"/>
  <c r="B236" i="9" s="1"/>
  <c r="E311" i="9"/>
  <c r="B311" i="9" s="1"/>
  <c r="G349" i="1"/>
  <c r="H349"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624" i="1"/>
  <c r="G625" i="1"/>
  <c r="G626" i="1"/>
  <c r="G627" i="1"/>
  <c r="G628" i="1"/>
  <c r="G629" i="1"/>
  <c r="G630" i="1"/>
  <c r="G631" i="1"/>
  <c r="G632" i="1"/>
  <c r="H787" i="1"/>
  <c r="H791" i="1"/>
  <c r="H795" i="1"/>
  <c r="H799" i="1"/>
  <c r="H803" i="1"/>
  <c r="H807" i="1"/>
  <c r="H811" i="1"/>
  <c r="H815" i="1"/>
  <c r="H819" i="1"/>
  <c r="H823" i="1"/>
  <c r="H827" i="1"/>
  <c r="H831" i="1"/>
  <c r="H835" i="1"/>
  <c r="H839" i="1"/>
  <c r="H843" i="1"/>
  <c r="H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D303" i="1"/>
  <c r="D316" i="1"/>
  <c r="D317" i="1"/>
  <c r="H786" i="1"/>
  <c r="H790" i="1"/>
  <c r="H794" i="1"/>
  <c r="H798" i="1"/>
  <c r="H802" i="1"/>
  <c r="H806" i="1"/>
  <c r="H810" i="1"/>
  <c r="H814" i="1"/>
  <c r="H818" i="1"/>
  <c r="H822" i="1"/>
  <c r="H826" i="1"/>
  <c r="H830" i="1"/>
  <c r="H834" i="1"/>
  <c r="H838" i="1"/>
  <c r="H842" i="1"/>
  <c r="H846" i="1"/>
  <c r="H1053" i="1"/>
  <c r="H1055" i="1"/>
  <c r="H1057" i="1"/>
  <c r="H1059" i="1"/>
  <c r="H1061" i="1"/>
  <c r="H1063" i="1"/>
  <c r="H1065" i="1"/>
  <c r="H1067" i="1"/>
  <c r="H1069" i="1"/>
  <c r="H1071" i="1"/>
  <c r="H1073" i="1"/>
  <c r="H1094" i="1"/>
  <c r="H1096" i="1"/>
  <c r="H1098" i="1"/>
  <c r="H1100" i="1"/>
  <c r="H1102" i="1"/>
  <c r="H1104" i="1"/>
  <c r="H1106" i="1"/>
  <c r="H1108" i="1"/>
  <c r="H1110" i="1"/>
  <c r="H1112" i="1"/>
  <c r="H1114" i="1"/>
  <c r="H1116" i="1"/>
  <c r="H1118" i="1"/>
  <c r="H1120" i="1"/>
  <c r="H1122" i="1"/>
  <c r="H1124" i="1"/>
  <c r="H1126" i="1"/>
  <c r="H1128" i="1"/>
  <c r="H1130" i="1"/>
  <c r="H1132" i="1"/>
  <c r="H1134" i="1"/>
  <c r="H1136" i="1"/>
  <c r="H1138" i="1"/>
  <c r="H1153" i="1"/>
  <c r="H1155" i="1"/>
  <c r="H1157" i="1"/>
  <c r="H1159" i="1"/>
  <c r="H1161" i="1"/>
  <c r="H1163" i="1"/>
  <c r="H1165" i="1"/>
  <c r="H1167" i="1"/>
  <c r="H1169" i="1"/>
  <c r="H1171" i="1"/>
  <c r="H1173" i="1"/>
  <c r="H1175" i="1"/>
  <c r="H1177" i="1"/>
  <c r="H1179" i="1"/>
  <c r="H1436" i="1"/>
  <c r="G1436" i="1"/>
  <c r="H1444" i="1"/>
  <c r="G1444" i="1"/>
  <c r="H1452" i="1"/>
  <c r="G1452" i="1"/>
  <c r="H1460" i="1"/>
  <c r="G1460" i="1"/>
  <c r="H1468" i="1"/>
  <c r="G1468" i="1"/>
  <c r="H1476" i="1"/>
  <c r="G1476" i="1"/>
  <c r="H1484" i="1"/>
  <c r="G1484" i="1"/>
  <c r="H1488" i="1"/>
  <c r="G1488" i="1"/>
  <c r="H1496" i="1"/>
  <c r="G1496" i="1"/>
  <c r="H1504" i="1"/>
  <c r="G1504"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76" i="1"/>
  <c r="H1078" i="1"/>
  <c r="H1080" i="1"/>
  <c r="H1082" i="1"/>
  <c r="H1084" i="1"/>
  <c r="H1086" i="1"/>
  <c r="H1088" i="1"/>
  <c r="H1090" i="1"/>
  <c r="H1092" i="1"/>
  <c r="H1141" i="1"/>
  <c r="H1143" i="1"/>
  <c r="H1145" i="1"/>
  <c r="H1147" i="1"/>
  <c r="H1149" i="1"/>
  <c r="H1151" i="1"/>
  <c r="H1257" i="1"/>
  <c r="G1257"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3" i="1"/>
  <c r="G1233" i="1"/>
  <c r="H1236" i="1"/>
  <c r="G1236" i="1"/>
  <c r="H1241" i="1"/>
  <c r="G1241" i="1"/>
  <c r="H1244" i="1"/>
  <c r="G1244" i="1"/>
  <c r="H1249" i="1"/>
  <c r="G1249" i="1"/>
  <c r="H1252" i="1"/>
  <c r="G1252" i="1"/>
  <c r="H1261" i="1"/>
  <c r="G1261" i="1"/>
  <c r="H1264" i="1"/>
  <c r="G1264" i="1"/>
  <c r="H1269" i="1"/>
  <c r="G1269" i="1"/>
  <c r="H1272" i="1"/>
  <c r="G1272" i="1"/>
  <c r="H1277" i="1"/>
  <c r="G1277" i="1"/>
  <c r="H1280" i="1"/>
  <c r="G1280"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384" i="1"/>
  <c r="G1384" i="1"/>
  <c r="H1389" i="1"/>
  <c r="G1389" i="1"/>
  <c r="H1392" i="1"/>
  <c r="G1392" i="1"/>
  <c r="H1397" i="1"/>
  <c r="G1397" i="1"/>
  <c r="H1400" i="1"/>
  <c r="G1400" i="1"/>
  <c r="H1405" i="1"/>
  <c r="G1405" i="1"/>
  <c r="H1413" i="1"/>
  <c r="G1413" i="1"/>
  <c r="H1421" i="1"/>
  <c r="G1421" i="1"/>
  <c r="H1429" i="1"/>
  <c r="G1429" i="1"/>
  <c r="H1256" i="1"/>
  <c r="G1256" i="1"/>
  <c r="H1432" i="1"/>
  <c r="G1432" i="1"/>
  <c r="H1440" i="1"/>
  <c r="G1440" i="1"/>
  <c r="H1448" i="1"/>
  <c r="G1448" i="1"/>
  <c r="H1456" i="1"/>
  <c r="G1456" i="1"/>
  <c r="H1464" i="1"/>
  <c r="G1464" i="1"/>
  <c r="H1472" i="1"/>
  <c r="G1472" i="1"/>
  <c r="H1480" i="1"/>
  <c r="G1480" i="1"/>
  <c r="H1492" i="1"/>
  <c r="G1492" i="1"/>
  <c r="H1500" i="1"/>
  <c r="G1500" i="1"/>
  <c r="H1508" i="1"/>
  <c r="G1508" i="1"/>
  <c r="H1674" i="1"/>
  <c r="G1674"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2" i="1"/>
  <c r="G1232" i="1"/>
  <c r="H1237" i="1"/>
  <c r="G1237" i="1"/>
  <c r="H1240" i="1"/>
  <c r="G1240" i="1"/>
  <c r="H1245" i="1"/>
  <c r="G1245" i="1"/>
  <c r="H1248" i="1"/>
  <c r="G1248" i="1"/>
  <c r="H1253" i="1"/>
  <c r="G1253" i="1"/>
  <c r="H1260" i="1"/>
  <c r="G1260" i="1"/>
  <c r="H1265" i="1"/>
  <c r="G1265" i="1"/>
  <c r="H1268" i="1"/>
  <c r="G1268" i="1"/>
  <c r="H1273" i="1"/>
  <c r="G1273" i="1"/>
  <c r="H1276" i="1"/>
  <c r="G1276" i="1"/>
  <c r="H1281" i="1"/>
  <c r="G1281" i="1"/>
  <c r="H1284" i="1"/>
  <c r="G1284" i="1"/>
  <c r="H1289" i="1"/>
  <c r="G1289" i="1"/>
  <c r="H1292" i="1"/>
  <c r="G1292" i="1"/>
  <c r="H1297" i="1"/>
  <c r="G1297" i="1"/>
  <c r="H1300" i="1"/>
  <c r="G1300" i="1"/>
  <c r="H1305" i="1"/>
  <c r="G1305" i="1"/>
  <c r="H1308" i="1"/>
  <c r="G1308" i="1"/>
  <c r="H1313" i="1"/>
  <c r="G1313" i="1"/>
  <c r="H1316" i="1"/>
  <c r="G1316" i="1"/>
  <c r="H1321" i="1"/>
  <c r="G1321" i="1"/>
  <c r="H1324" i="1"/>
  <c r="G1324" i="1"/>
  <c r="H1329" i="1"/>
  <c r="G1329"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G1393" i="1"/>
  <c r="H1396" i="1"/>
  <c r="G1396" i="1"/>
  <c r="H1409" i="1"/>
  <c r="G1409" i="1"/>
  <c r="H1417" i="1"/>
  <c r="G1417" i="1"/>
  <c r="H1425" i="1"/>
  <c r="G1425" i="1"/>
  <c r="H1512" i="1"/>
  <c r="G1512" i="1"/>
  <c r="G1542" i="1"/>
  <c r="I1542" i="1" s="1"/>
  <c r="J1542" i="1"/>
  <c r="H1542" i="1"/>
  <c r="H1572" i="1"/>
  <c r="G1572" i="1"/>
  <c r="H1580" i="1"/>
  <c r="G1580" i="1"/>
  <c r="J1580" i="1"/>
  <c r="H1670" i="1"/>
  <c r="G1670" i="1"/>
  <c r="H1686" i="1"/>
  <c r="G1686"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I1541" i="1"/>
  <c r="G1546" i="1"/>
  <c r="I1546" i="1" s="1"/>
  <c r="J1546" i="1"/>
  <c r="H1546" i="1"/>
  <c r="H1666" i="1"/>
  <c r="G1666" i="1"/>
  <c r="H1682" i="1"/>
  <c r="G1682" i="1"/>
  <c r="F154" i="4"/>
  <c r="D153" i="4"/>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G1404" i="1"/>
  <c r="G1408" i="1"/>
  <c r="G1412" i="1"/>
  <c r="G1416" i="1"/>
  <c r="G1420" i="1"/>
  <c r="G1424" i="1"/>
  <c r="G1428" i="1"/>
  <c r="G1435" i="1"/>
  <c r="G1439" i="1"/>
  <c r="G1443" i="1"/>
  <c r="G1447" i="1"/>
  <c r="G1451" i="1"/>
  <c r="G1455" i="1"/>
  <c r="G1459" i="1"/>
  <c r="G1463" i="1"/>
  <c r="G1467" i="1"/>
  <c r="G1471" i="1"/>
  <c r="G1475" i="1"/>
  <c r="G1479" i="1"/>
  <c r="G1483" i="1"/>
  <c r="G1487" i="1"/>
  <c r="G1491" i="1"/>
  <c r="G1495" i="1"/>
  <c r="G1499" i="1"/>
  <c r="G1503" i="1"/>
  <c r="G1507" i="1"/>
  <c r="G1511" i="1"/>
  <c r="G1515" i="1"/>
  <c r="G1544" i="1"/>
  <c r="I1544" i="1" s="1"/>
  <c r="J1544" i="1"/>
  <c r="H1578" i="1"/>
  <c r="G1578" i="1"/>
  <c r="I1578" i="1" s="1"/>
  <c r="J1578" i="1"/>
  <c r="H1582" i="1"/>
  <c r="G1582" i="1"/>
  <c r="H1641" i="1"/>
  <c r="G1641" i="1"/>
  <c r="H1645" i="1"/>
  <c r="G1645" i="1"/>
  <c r="H1649" i="1"/>
  <c r="G1649" i="1"/>
  <c r="H1653" i="1"/>
  <c r="G1653" i="1"/>
  <c r="H1657" i="1"/>
  <c r="G1657" i="1"/>
  <c r="H1662" i="1"/>
  <c r="G1662" i="1"/>
  <c r="H1678" i="1"/>
  <c r="G1678" i="1"/>
  <c r="F274" i="4"/>
  <c r="D273" i="4"/>
  <c r="F426" i="4"/>
  <c r="D647" i="4"/>
  <c r="F536" i="4"/>
  <c r="H1516" i="1"/>
  <c r="H1520" i="1"/>
  <c r="H1524" i="1"/>
  <c r="H1530" i="1"/>
  <c r="H1534" i="1"/>
  <c r="H1540" i="1"/>
  <c r="I1549" i="1"/>
  <c r="I1551" i="1"/>
  <c r="I1553" i="1"/>
  <c r="H1629" i="1"/>
  <c r="G1629" i="1"/>
  <c r="H1633" i="1"/>
  <c r="G1633" i="1"/>
  <c r="H1637" i="1"/>
  <c r="G1637" i="1"/>
  <c r="F135" i="4"/>
  <c r="D134" i="4"/>
  <c r="D230" i="4"/>
  <c r="F237" i="4"/>
  <c r="F346" i="4"/>
  <c r="D321" i="4"/>
  <c r="F374" i="4"/>
  <c r="D373" i="4"/>
  <c r="E647" i="4"/>
  <c r="D641" i="1" s="1"/>
  <c r="H1558" i="1"/>
  <c r="G1558" i="1"/>
  <c r="I1558" i="1" s="1"/>
  <c r="H1560" i="1"/>
  <c r="G1560" i="1"/>
  <c r="H1562" i="1"/>
  <c r="G1562" i="1"/>
  <c r="I1562" i="1" s="1"/>
  <c r="H1565" i="1"/>
  <c r="G1565" i="1"/>
  <c r="H1567" i="1"/>
  <c r="G1567" i="1"/>
  <c r="I1567" i="1" s="1"/>
  <c r="H1569" i="1"/>
  <c r="G1569" i="1"/>
  <c r="H1571" i="1"/>
  <c r="G1571" i="1"/>
  <c r="H1573" i="1"/>
  <c r="G1573" i="1"/>
  <c r="H1575" i="1"/>
  <c r="G1575" i="1"/>
  <c r="I1575" i="1" s="1"/>
  <c r="H1577" i="1"/>
  <c r="G1577" i="1"/>
  <c r="H1585" i="1"/>
  <c r="G1585" i="1"/>
  <c r="H1589" i="1"/>
  <c r="G1589" i="1"/>
  <c r="H1593" i="1"/>
  <c r="G1593" i="1"/>
  <c r="H1597" i="1"/>
  <c r="G1597" i="1"/>
  <c r="H1601" i="1"/>
  <c r="G1601" i="1"/>
  <c r="H1605" i="1"/>
  <c r="G1605" i="1"/>
  <c r="H1609" i="1"/>
  <c r="G1609" i="1"/>
  <c r="H1613" i="1"/>
  <c r="G1613" i="1"/>
  <c r="H1617" i="1"/>
  <c r="G1617" i="1"/>
  <c r="H1625" i="1"/>
  <c r="G1625" i="1"/>
  <c r="F126" i="4"/>
  <c r="D125" i="4"/>
  <c r="F136" i="5"/>
  <c r="D135" i="5"/>
  <c r="I27" i="3"/>
  <c r="F130" i="6"/>
  <c r="D129" i="6"/>
  <c r="C1526" i="1"/>
  <c r="I34" i="3"/>
  <c r="D1555" i="1"/>
  <c r="C1583" i="1"/>
  <c r="H1518" i="1"/>
  <c r="H1522" i="1"/>
  <c r="H1528" i="1"/>
  <c r="H1532" i="1"/>
  <c r="H1536" i="1"/>
  <c r="H1548" i="1"/>
  <c r="G1548" i="1"/>
  <c r="H1550" i="1"/>
  <c r="G1550" i="1"/>
  <c r="H1552" i="1"/>
  <c r="G1552" i="1"/>
  <c r="H1554" i="1"/>
  <c r="G1554" i="1"/>
  <c r="G1630" i="1"/>
  <c r="G1634" i="1"/>
  <c r="G1638" i="1"/>
  <c r="H1661" i="1"/>
  <c r="G1661" i="1"/>
  <c r="H1665" i="1"/>
  <c r="G1665" i="1"/>
  <c r="H1669" i="1"/>
  <c r="G1669" i="1"/>
  <c r="H1673" i="1"/>
  <c r="G1673" i="1"/>
  <c r="H1677" i="1"/>
  <c r="G1677" i="1"/>
  <c r="H1681" i="1"/>
  <c r="G1681" i="1"/>
  <c r="H1685" i="1"/>
  <c r="G1685" i="1"/>
  <c r="F585" i="4"/>
  <c r="D584" i="4"/>
  <c r="F572" i="4"/>
  <c r="D571" i="4"/>
  <c r="F630" i="4"/>
  <c r="D629" i="4"/>
  <c r="G315" i="9"/>
  <c r="G316" i="9"/>
  <c r="D147" i="5"/>
  <c r="F150" i="5"/>
  <c r="F204" i="5"/>
  <c r="D203" i="5"/>
  <c r="F36" i="6"/>
  <c r="D35" i="6"/>
  <c r="D114" i="6"/>
  <c r="E5" i="7"/>
  <c r="H1547" i="1"/>
  <c r="F8" i="4"/>
  <c r="D7" i="4"/>
  <c r="F50" i="4"/>
  <c r="D49" i="4"/>
  <c r="D82" i="4"/>
  <c r="F112" i="4"/>
  <c r="D106" i="4"/>
  <c r="E202" i="4"/>
  <c r="D198" i="1" s="1"/>
  <c r="F262" i="4"/>
  <c r="D648" i="4"/>
  <c r="E536" i="4"/>
  <c r="E571" i="4"/>
  <c r="D565" i="1" s="1"/>
  <c r="G156" i="9"/>
  <c r="E156" i="9" s="1"/>
  <c r="B156" i="9" s="1"/>
  <c r="F607" i="4"/>
  <c r="F13" i="5"/>
  <c r="G314" i="9"/>
  <c r="E314" i="9" s="1"/>
  <c r="B314" i="9" s="1"/>
  <c r="F89" i="5"/>
  <c r="D88" i="5"/>
  <c r="H316" i="9"/>
  <c r="H315" i="9"/>
  <c r="D178" i="5"/>
  <c r="E35" i="6"/>
  <c r="F298" i="9"/>
  <c r="E7" i="4"/>
  <c r="D164" i="4"/>
  <c r="D221" i="4"/>
  <c r="E466" i="4"/>
  <c r="D460" i="1" s="1"/>
  <c r="D491" i="4"/>
  <c r="D597" i="4"/>
  <c r="D255" i="5"/>
  <c r="F260" i="5"/>
  <c r="D5" i="6"/>
  <c r="F10" i="6"/>
  <c r="D89" i="6"/>
  <c r="F94" i="6"/>
  <c r="D51" i="8"/>
  <c r="C1628" i="1" s="1"/>
  <c r="F219" i="5"/>
  <c r="F277" i="5"/>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6" i="9"/>
  <c r="E176" i="9" s="1"/>
  <c r="B176" i="9" s="1"/>
  <c r="G211" i="9"/>
  <c r="E211" i="9" s="1"/>
  <c r="B211" i="9" s="1"/>
  <c r="G210" i="9"/>
  <c r="E210" i="9" s="1"/>
  <c r="B210" i="9" s="1"/>
  <c r="G209" i="9"/>
  <c r="E209" i="9" s="1"/>
  <c r="B209" i="9" s="1"/>
  <c r="G208" i="9"/>
  <c r="E208" i="9" s="1"/>
  <c r="B208" i="9" s="1"/>
  <c r="L207" i="9"/>
  <c r="F207" i="9" s="1"/>
  <c r="G177" i="9"/>
  <c r="E177" i="9" s="1"/>
  <c r="B177" i="9" s="1"/>
  <c r="M228" i="9"/>
  <c r="H179" i="9"/>
  <c r="G178" i="9"/>
  <c r="E178" i="9" s="1"/>
  <c r="B178" i="9" s="1"/>
  <c r="G174" i="9"/>
  <c r="E174" i="9" s="1"/>
  <c r="B174" i="9" s="1"/>
  <c r="I10" i="9"/>
  <c r="B159" i="9"/>
  <c r="B166" i="9"/>
  <c r="G175" i="9"/>
  <c r="E175" i="9" s="1"/>
  <c r="B175" i="9" s="1"/>
  <c r="G180" i="9"/>
  <c r="E180" i="9" s="1"/>
  <c r="B180" i="9" s="1"/>
  <c r="E88" i="5"/>
  <c r="D1093" i="1" s="1"/>
  <c r="E177" i="5"/>
  <c r="B76" i="9"/>
  <c r="B84" i="9"/>
  <c r="B92" i="9"/>
  <c r="B100" i="9"/>
  <c r="B108" i="9"/>
  <c r="B116" i="9"/>
  <c r="B124" i="9"/>
  <c r="B132" i="9"/>
  <c r="B140" i="9"/>
  <c r="B148" i="9"/>
  <c r="B158" i="9"/>
  <c r="B25" i="9"/>
  <c r="E28" i="9"/>
  <c r="B28" i="9" s="1"/>
  <c r="B33" i="9"/>
  <c r="E36" i="9"/>
  <c r="B36" i="9" s="1"/>
  <c r="B41" i="9"/>
  <c r="E44" i="9"/>
  <c r="B44" i="9" s="1"/>
  <c r="B49" i="9"/>
  <c r="E52" i="9"/>
  <c r="B52" i="9" s="1"/>
  <c r="B57" i="9"/>
  <c r="E60" i="9"/>
  <c r="B60" i="9" s="1"/>
  <c r="E64" i="9"/>
  <c r="B64" i="9" s="1"/>
  <c r="E68" i="9"/>
  <c r="B68" i="9" s="1"/>
  <c r="E72" i="9"/>
  <c r="B72" i="9" s="1"/>
  <c r="G179" i="9"/>
  <c r="E179" i="9" s="1"/>
  <c r="B179" i="9" s="1"/>
  <c r="B333" i="9"/>
  <c r="B325" i="9"/>
  <c r="E162" i="9"/>
  <c r="B162" i="9" s="1"/>
  <c r="E170" i="9"/>
  <c r="B170" i="9" s="1"/>
  <c r="B285" i="9"/>
  <c r="B317" i="9"/>
  <c r="B263" i="9"/>
  <c r="B271" i="9"/>
  <c r="B279" i="9"/>
  <c r="B287" i="9"/>
  <c r="B313" i="9"/>
  <c r="B321" i="9"/>
  <c r="E418" i="4" l="1"/>
  <c r="D413" i="1" s="1"/>
  <c r="E417" i="4"/>
  <c r="D412" i="1" s="1"/>
  <c r="D44" i="8"/>
  <c r="G1602" i="1"/>
  <c r="B207" i="9"/>
  <c r="H422" i="1"/>
  <c r="C1538" i="1"/>
  <c r="D535" i="4"/>
  <c r="D640" i="4" s="1"/>
  <c r="G258" i="1"/>
  <c r="H258" i="1"/>
  <c r="G265" i="1"/>
  <c r="H265" i="1"/>
  <c r="H150" i="1"/>
  <c r="D45" i="8"/>
  <c r="C1622" i="1" s="1"/>
  <c r="G1604" i="1"/>
  <c r="H1604" i="1"/>
  <c r="H19" i="9"/>
  <c r="E19" i="9" s="1"/>
  <c r="B19" i="9" s="1"/>
  <c r="E251" i="5"/>
  <c r="I25" i="3" s="1"/>
  <c r="G339" i="9"/>
  <c r="E339" i="9" s="1"/>
  <c r="B339" i="9" s="1"/>
  <c r="C1223" i="1"/>
  <c r="D69" i="5"/>
  <c r="F70" i="5"/>
  <c r="G1017" i="1"/>
  <c r="D7" i="5"/>
  <c r="C1012" i="1" s="1"/>
  <c r="F12" i="5"/>
  <c r="H1017" i="1"/>
  <c r="E7" i="5"/>
  <c r="D1012" i="1" s="1"/>
  <c r="H23" i="3"/>
  <c r="C1074" i="1"/>
  <c r="C529" i="1"/>
  <c r="F135" i="5"/>
  <c r="C1140" i="1"/>
  <c r="I24" i="3"/>
  <c r="D1181" i="1"/>
  <c r="F228" i="9"/>
  <c r="F597" i="4"/>
  <c r="C591" i="1"/>
  <c r="F164" i="4"/>
  <c r="C160" i="1"/>
  <c r="G336" i="9"/>
  <c r="E336" i="9" s="1"/>
  <c r="B336" i="9" s="1"/>
  <c r="F178" i="5"/>
  <c r="D177" i="5"/>
  <c r="C1182" i="1"/>
  <c r="F648" i="4"/>
  <c r="C642" i="1"/>
  <c r="D6" i="4"/>
  <c r="F7" i="4"/>
  <c r="C3" i="1"/>
  <c r="I33" i="3"/>
  <c r="D1538" i="1"/>
  <c r="G338" i="9"/>
  <c r="E338" i="9" s="1"/>
  <c r="B338" i="9" s="1"/>
  <c r="F203" i="5"/>
  <c r="C1207" i="1"/>
  <c r="E316" i="9"/>
  <c r="B316" i="9" s="1"/>
  <c r="E430" i="4"/>
  <c r="I1552" i="1"/>
  <c r="I1548" i="1"/>
  <c r="I39" i="3"/>
  <c r="C1621" i="1"/>
  <c r="F373" i="4"/>
  <c r="C368" i="1"/>
  <c r="D360" i="4"/>
  <c r="F221" i="4"/>
  <c r="C217" i="1"/>
  <c r="I28" i="3"/>
  <c r="D1431" i="1"/>
  <c r="E535" i="4"/>
  <c r="D530" i="1"/>
  <c r="F147" i="5"/>
  <c r="C1152" i="1"/>
  <c r="F129" i="6"/>
  <c r="C1525" i="1"/>
  <c r="F125" i="4"/>
  <c r="C121" i="1"/>
  <c r="F273" i="4"/>
  <c r="C269" i="1"/>
  <c r="G317" i="1"/>
  <c r="H317" i="1"/>
  <c r="E309" i="9"/>
  <c r="B309" i="9" s="1"/>
  <c r="G1628" i="1"/>
  <c r="H1628" i="1"/>
  <c r="D141" i="6"/>
  <c r="F5" i="6"/>
  <c r="H27" i="3"/>
  <c r="C1401" i="1"/>
  <c r="F491" i="4"/>
  <c r="D430" i="4"/>
  <c r="C485" i="1"/>
  <c r="E6" i="4"/>
  <c r="D3" i="1"/>
  <c r="F82" i="4"/>
  <c r="C78" i="1"/>
  <c r="F114" i="6"/>
  <c r="H30" i="3"/>
  <c r="C1510" i="1"/>
  <c r="E315" i="9"/>
  <c r="B315" i="9" s="1"/>
  <c r="F571" i="4"/>
  <c r="C565" i="1"/>
  <c r="H22" i="3"/>
  <c r="D6" i="5"/>
  <c r="G346" i="9"/>
  <c r="E346" i="9" s="1"/>
  <c r="I1573" i="1"/>
  <c r="I1569" i="1"/>
  <c r="I1565" i="1"/>
  <c r="I1560" i="1"/>
  <c r="F230" i="4"/>
  <c r="C226" i="1"/>
  <c r="F647" i="4"/>
  <c r="C641" i="1"/>
  <c r="E152" i="4"/>
  <c r="I1580" i="1"/>
  <c r="F89" i="6"/>
  <c r="C1485" i="1"/>
  <c r="D251" i="5"/>
  <c r="F255" i="5"/>
  <c r="C1259" i="1"/>
  <c r="F88" i="5"/>
  <c r="C1093" i="1"/>
  <c r="F106" i="4"/>
  <c r="C102" i="1"/>
  <c r="F629" i="4"/>
  <c r="C623" i="1"/>
  <c r="H1583" i="1"/>
  <c r="G1583" i="1"/>
  <c r="G460" i="1"/>
  <c r="H460" i="1"/>
  <c r="G198" i="1"/>
  <c r="H198" i="1"/>
  <c r="F49" i="4"/>
  <c r="C45" i="1"/>
  <c r="F35" i="6"/>
  <c r="H28" i="3"/>
  <c r="C1431" i="1"/>
  <c r="E69" i="5"/>
  <c r="F584" i="4"/>
  <c r="C578" i="1"/>
  <c r="I1554" i="1"/>
  <c r="I1550" i="1"/>
  <c r="H1555" i="1"/>
  <c r="G1555" i="1"/>
  <c r="H1526" i="1"/>
  <c r="G1526" i="1"/>
  <c r="E141" i="6"/>
  <c r="F202" i="4"/>
  <c r="F321" i="4"/>
  <c r="D308" i="4"/>
  <c r="C316" i="1"/>
  <c r="F134" i="4"/>
  <c r="C130" i="1"/>
  <c r="H24" i="9"/>
  <c r="D152" i="4"/>
  <c r="G24" i="9"/>
  <c r="F153" i="4"/>
  <c r="C149" i="1"/>
  <c r="I22" i="3" l="1"/>
  <c r="K1481" i="9"/>
  <c r="I40" i="3"/>
  <c r="G343" i="9"/>
  <c r="E343" i="9" s="1"/>
  <c r="B343" i="9" s="1"/>
  <c r="G344" i="9"/>
  <c r="E344" i="9" s="1"/>
  <c r="B344" i="9" s="1"/>
  <c r="H11" i="3"/>
  <c r="N3" i="9" s="1"/>
  <c r="H1538" i="1"/>
  <c r="G1538" i="1"/>
  <c r="E176" i="5"/>
  <c r="D1180" i="1" s="1"/>
  <c r="D1255" i="1"/>
  <c r="H1223" i="1"/>
  <c r="G1223" i="1"/>
  <c r="F7" i="5"/>
  <c r="I31" i="3"/>
  <c r="D1537" i="1"/>
  <c r="G226" i="1"/>
  <c r="H226" i="1"/>
  <c r="H1012" i="1"/>
  <c r="G1012" i="1"/>
  <c r="H1525" i="1"/>
  <c r="G1525" i="1"/>
  <c r="I23" i="3"/>
  <c r="D1074" i="1"/>
  <c r="H1074" i="1" s="1"/>
  <c r="E6" i="5"/>
  <c r="H623" i="1"/>
  <c r="G623" i="1"/>
  <c r="H1093" i="1"/>
  <c r="G1093" i="1"/>
  <c r="E299" i="4"/>
  <c r="I18" i="3"/>
  <c r="D148" i="1"/>
  <c r="C1011" i="1"/>
  <c r="E422" i="4"/>
  <c r="I17" i="3"/>
  <c r="D2" i="1"/>
  <c r="H1401" i="1"/>
  <c r="G1401" i="1"/>
  <c r="E639" i="4"/>
  <c r="D633" i="1" s="1"/>
  <c r="D424" i="1"/>
  <c r="H1182" i="1"/>
  <c r="G1182" i="1"/>
  <c r="G160" i="1"/>
  <c r="H160" i="1"/>
  <c r="B228" i="9"/>
  <c r="H1140" i="1"/>
  <c r="G1140" i="1"/>
  <c r="G130" i="1"/>
  <c r="H130" i="1"/>
  <c r="H1431" i="1"/>
  <c r="G1431" i="1"/>
  <c r="H1485" i="1"/>
  <c r="G1485" i="1"/>
  <c r="H641" i="1"/>
  <c r="G641" i="1"/>
  <c r="B346" i="9"/>
  <c r="E345" i="9"/>
  <c r="I10" i="3" s="1"/>
  <c r="G78" i="1"/>
  <c r="H78" i="1"/>
  <c r="H485" i="1"/>
  <c r="G485" i="1"/>
  <c r="G121" i="1"/>
  <c r="H121" i="1"/>
  <c r="H1152" i="1"/>
  <c r="G1152" i="1"/>
  <c r="D418" i="4"/>
  <c r="F360" i="4"/>
  <c r="C355" i="1"/>
  <c r="D422" i="4"/>
  <c r="H17" i="3"/>
  <c r="F6" i="4"/>
  <c r="C2" i="1"/>
  <c r="F177" i="5"/>
  <c r="D176" i="5"/>
  <c r="G299" i="9" s="1"/>
  <c r="H24" i="3"/>
  <c r="C1181" i="1"/>
  <c r="D299" i="4"/>
  <c r="F152" i="4"/>
  <c r="H18" i="3"/>
  <c r="C148" i="1"/>
  <c r="G316" i="1"/>
  <c r="H316" i="1"/>
  <c r="G565" i="1"/>
  <c r="H565" i="1"/>
  <c r="F141" i="6"/>
  <c r="C1537" i="1"/>
  <c r="H31" i="3"/>
  <c r="G269" i="1"/>
  <c r="H269" i="1"/>
  <c r="H530" i="1"/>
  <c r="G530" i="1"/>
  <c r="G217" i="1"/>
  <c r="H217" i="1"/>
  <c r="G3" i="1"/>
  <c r="H3" i="1"/>
  <c r="C634" i="1"/>
  <c r="G149" i="1"/>
  <c r="H149" i="1"/>
  <c r="D417" i="4"/>
  <c r="F308" i="4"/>
  <c r="C303" i="1"/>
  <c r="G45" i="1"/>
  <c r="H45" i="1"/>
  <c r="F251" i="5"/>
  <c r="H25" i="3"/>
  <c r="C1255" i="1"/>
  <c r="G348" i="9"/>
  <c r="E348" i="9" s="1"/>
  <c r="E640" i="4"/>
  <c r="D634" i="1" s="1"/>
  <c r="D529" i="1"/>
  <c r="H529" i="1" s="1"/>
  <c r="E24" i="9"/>
  <c r="G578" i="1"/>
  <c r="H578" i="1"/>
  <c r="G102" i="1"/>
  <c r="H102" i="1"/>
  <c r="H1259" i="1"/>
  <c r="G1259" i="1"/>
  <c r="H1510" i="1"/>
  <c r="G1510" i="1"/>
  <c r="F430" i="4"/>
  <c r="D639" i="4"/>
  <c r="C424" i="1"/>
  <c r="G368" i="1"/>
  <c r="H368" i="1"/>
  <c r="H1621" i="1"/>
  <c r="G1621" i="1"/>
  <c r="H1207" i="1"/>
  <c r="G1207" i="1"/>
  <c r="H642" i="1"/>
  <c r="G642" i="1"/>
  <c r="H591" i="1"/>
  <c r="G591" i="1"/>
  <c r="H1622" i="1"/>
  <c r="G1622" i="1"/>
  <c r="F535" i="4"/>
  <c r="F69" i="5"/>
  <c r="E342" i="9" l="1"/>
  <c r="I11" i="3" s="1"/>
  <c r="G306" i="9"/>
  <c r="E306" i="9" s="1"/>
  <c r="B306" i="9" s="1"/>
  <c r="G1074" i="1"/>
  <c r="G424" i="1"/>
  <c r="H424" i="1"/>
  <c r="H1537" i="1"/>
  <c r="G1537" i="1"/>
  <c r="G2" i="1"/>
  <c r="H2" i="1"/>
  <c r="F422" i="4"/>
  <c r="D643" i="4"/>
  <c r="C417" i="1"/>
  <c r="E643" i="4"/>
  <c r="D417" i="1"/>
  <c r="E301" i="4"/>
  <c r="D297" i="1" s="1"/>
  <c r="E423" i="4"/>
  <c r="D295" i="1"/>
  <c r="B24" i="9"/>
  <c r="G634" i="1"/>
  <c r="H634" i="1"/>
  <c r="D423" i="4"/>
  <c r="D424" i="4" s="1"/>
  <c r="F299" i="4"/>
  <c r="D301" i="4"/>
  <c r="C295" i="1"/>
  <c r="H299" i="9"/>
  <c r="E299" i="9" s="1"/>
  <c r="D1011" i="1"/>
  <c r="H1011" i="1" s="1"/>
  <c r="E347" i="9"/>
  <c r="B348" i="9"/>
  <c r="F417" i="4"/>
  <c r="C412" i="1"/>
  <c r="F640" i="4"/>
  <c r="G148" i="1"/>
  <c r="H148" i="1"/>
  <c r="G529" i="1"/>
  <c r="F176" i="5"/>
  <c r="C1180" i="1"/>
  <c r="G355" i="1"/>
  <c r="H355" i="1"/>
  <c r="G303" i="1"/>
  <c r="H303" i="1"/>
  <c r="H1181" i="1"/>
  <c r="G1181" i="1"/>
  <c r="F418" i="4"/>
  <c r="C413" i="1"/>
  <c r="F639" i="4"/>
  <c r="C633" i="1"/>
  <c r="H9" i="3"/>
  <c r="E300" i="4"/>
  <c r="D296" i="1" s="1"/>
  <c r="H1255" i="1"/>
  <c r="G1255" i="1"/>
  <c r="D300" i="4"/>
  <c r="F6" i="5"/>
  <c r="H8" i="3" l="1"/>
  <c r="M3" i="9" s="1"/>
  <c r="F301" i="4"/>
  <c r="C297" i="1"/>
  <c r="E425" i="4"/>
  <c r="D420" i="1" s="1"/>
  <c r="E644" i="4"/>
  <c r="E645" i="4" s="1"/>
  <c r="D418" i="1"/>
  <c r="H20" i="9"/>
  <c r="E424" i="4"/>
  <c r="F424" i="4"/>
  <c r="C419" i="1"/>
  <c r="G633" i="1"/>
  <c r="H633" i="1"/>
  <c r="G412" i="1"/>
  <c r="H412" i="1"/>
  <c r="G417" i="1"/>
  <c r="H417" i="1"/>
  <c r="G1011" i="1"/>
  <c r="D644" i="4"/>
  <c r="D645" i="4" s="1"/>
  <c r="D425" i="4"/>
  <c r="F423" i="4"/>
  <c r="C418" i="1"/>
  <c r="G20" i="9"/>
  <c r="F643" i="4"/>
  <c r="C637" i="1"/>
  <c r="G413" i="1"/>
  <c r="H413" i="1"/>
  <c r="F300" i="4"/>
  <c r="C296" i="1"/>
  <c r="K3" i="9"/>
  <c r="I9" i="3"/>
  <c r="B299" i="9"/>
  <c r="H1180" i="1"/>
  <c r="G1180" i="1"/>
  <c r="G295" i="1"/>
  <c r="H295" i="1"/>
  <c r="D637" i="1"/>
  <c r="F645" i="4" l="1"/>
  <c r="C639" i="1"/>
  <c r="D639" i="1"/>
  <c r="E20" i="9"/>
  <c r="B20" i="9" s="1"/>
  <c r="D646" i="4"/>
  <c r="F644" i="4"/>
  <c r="C638" i="1"/>
  <c r="F425" i="4"/>
  <c r="C420" i="1"/>
  <c r="G297" i="1"/>
  <c r="H297" i="1"/>
  <c r="G296" i="1"/>
  <c r="H296" i="1"/>
  <c r="H637" i="1"/>
  <c r="G637" i="1"/>
  <c r="G418" i="1"/>
  <c r="H418" i="1"/>
  <c r="E646" i="4"/>
  <c r="E649" i="4" s="1"/>
  <c r="D638" i="1"/>
  <c r="H334" i="9"/>
  <c r="G334" i="9"/>
  <c r="D419" i="1"/>
  <c r="G419" i="1" s="1"/>
  <c r="H419" i="1" l="1"/>
  <c r="I19" i="3"/>
  <c r="D643" i="1"/>
  <c r="F646" i="4"/>
  <c r="D650" i="4"/>
  <c r="C640" i="1"/>
  <c r="H639" i="1"/>
  <c r="G639" i="1"/>
  <c r="E650" i="4"/>
  <c r="D640" i="1"/>
  <c r="E334" i="9"/>
  <c r="G420" i="1"/>
  <c r="H420" i="1"/>
  <c r="H638" i="1"/>
  <c r="G638" i="1"/>
  <c r="D649" i="4"/>
  <c r="F649" i="4" l="1"/>
  <c r="H19" i="3"/>
  <c r="C643" i="1"/>
  <c r="G297" i="9"/>
  <c r="E297" i="9" s="1"/>
  <c r="B297" i="9" s="1"/>
  <c r="I20" i="3"/>
  <c r="D644" i="1"/>
  <c r="F650" i="4"/>
  <c r="H20" i="3"/>
  <c r="C644" i="1"/>
  <c r="B334" i="9"/>
  <c r="E298" i="9"/>
  <c r="I8" i="3" s="1"/>
  <c r="G640" i="1"/>
  <c r="H640" i="1"/>
  <c r="G643" i="1" l="1"/>
  <c r="H643" i="1"/>
  <c r="H7" i="3"/>
  <c r="G644" i="1"/>
  <c r="H644" i="1"/>
  <c r="J3" i="9" l="1"/>
  <c r="G295" i="9" l="1"/>
  <c r="L293" i="9"/>
  <c r="F293" i="9" s="1"/>
  <c r="H295" i="9"/>
  <c r="G18" i="9"/>
  <c r="H18" i="9"/>
  <c r="L15" i="9"/>
  <c r="H22" i="9"/>
  <c r="I17" i="9"/>
  <c r="K9" i="9"/>
  <c r="J5" i="9"/>
  <c r="G15" i="9"/>
  <c r="I12" i="9"/>
  <c r="J7" i="9"/>
  <c r="I9" i="9"/>
  <c r="J13" i="9"/>
  <c r="I6" i="9"/>
  <c r="J10" i="9"/>
  <c r="H15" i="9"/>
  <c r="J6" i="9"/>
  <c r="M16" i="9"/>
  <c r="L16" i="9"/>
  <c r="G22" i="9"/>
  <c r="J9" i="9"/>
  <c r="H21" i="9"/>
  <c r="G16" i="9"/>
  <c r="K8" i="9"/>
  <c r="G21" i="9"/>
  <c r="I13" i="9"/>
  <c r="J11" i="9"/>
  <c r="K6" i="9"/>
  <c r="I7" i="9"/>
  <c r="K11" i="9"/>
  <c r="H16" i="9"/>
  <c r="I5" i="9"/>
  <c r="K13" i="9"/>
  <c r="M15" i="9"/>
  <c r="K7" i="9"/>
  <c r="J17" i="9"/>
  <c r="H17" i="9"/>
  <c r="G17" i="9"/>
  <c r="K5" i="9"/>
  <c r="K10" i="9"/>
  <c r="I11" i="9"/>
  <c r="J8" i="9"/>
  <c r="K12" i="9"/>
  <c r="I8" i="9"/>
  <c r="J12" i="9"/>
  <c r="E18" i="9" l="1"/>
  <c r="B18" i="9" s="1"/>
  <c r="E22" i="9"/>
  <c r="B22" i="9" s="1"/>
  <c r="E17" i="9"/>
  <c r="B17" i="9" s="1"/>
  <c r="E13" i="9"/>
  <c r="B13" i="9" s="1"/>
  <c r="E6" i="9"/>
  <c r="B6" i="9" s="1"/>
  <c r="E12" i="9"/>
  <c r="B12" i="9" s="1"/>
  <c r="E11" i="9"/>
  <c r="B11" i="9" s="1"/>
  <c r="E7" i="9"/>
  <c r="B7" i="9" s="1"/>
  <c r="E21" i="9"/>
  <c r="B21" i="9" s="1"/>
  <c r="E15" i="9"/>
  <c r="E8" i="9"/>
  <c r="B8" i="9" s="1"/>
  <c r="E5" i="9"/>
  <c r="E9" i="9"/>
  <c r="B9" i="9" s="1"/>
  <c r="F15" i="9"/>
  <c r="B293" i="9"/>
  <c r="F23" i="9"/>
  <c r="E16" i="9"/>
  <c r="F16" i="9"/>
  <c r="E10" i="9"/>
  <c r="B10" i="9" s="1"/>
  <c r="E295" i="9"/>
  <c r="F14" i="9" l="1"/>
  <c r="F3" i="9" s="1"/>
  <c r="E14" i="9"/>
  <c r="I13" i="3" s="1"/>
  <c r="B15" i="9"/>
  <c r="B16" i="9"/>
  <c r="E4" i="9"/>
  <c r="B5" i="9"/>
  <c r="B295" i="9"/>
  <c r="E23" i="9"/>
  <c r="I7" i="3" s="1"/>
  <c r="E3" i="9" l="1"/>
</calcChain>
</file>

<file path=xl/sharedStrings.xml><?xml version="1.0" encoding="utf-8"?>
<sst xmlns="http://schemas.openxmlformats.org/spreadsheetml/2006/main" count="4733" uniqueCount="3656">
  <si>
    <t>Obveznik:</t>
  </si>
  <si>
    <t>8465 - O.Š. BEREK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</si>
  <si>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</si>
  <si>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</si>
  <si>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</si>
  <si>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</si>
  <si>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</si>
  <si>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</si>
  <si>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</si>
  <si>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</si>
  <si>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</si>
  <si>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</si>
  <si>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</si>
  <si>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</si>
  <si>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</si>
  <si>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</si>
  <si>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</si>
  <si>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</si>
  <si>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</si>
  <si>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</si>
  <si>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</si>
  <si>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</si>
  <si>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</si>
  <si>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</si>
  <si>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</si>
  <si>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</si>
  <si>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</si>
  <si>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</si>
  <si>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</si>
  <si>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</si>
  <si>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</si>
  <si>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</si>
  <si>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</si>
  <si>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</si>
  <si>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</si>
  <si>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</si>
  <si>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</si>
  <si>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</si>
  <si>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</si>
  <si>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</si>
  <si>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</si>
  <si>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</si>
  <si>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</si>
  <si>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</si>
  <si>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</si>
  <si>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</si>
  <si>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</si>
  <si>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</si>
  <si>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</si>
  <si>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</si>
  <si>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</si>
  <si>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</si>
  <si>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</si>
  <si>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</si>
  <si>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</si>
  <si>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</si>
  <si>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</si>
  <si>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</si>
  <si>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</si>
  <si>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</si>
  <si>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</si>
  <si>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</si>
  <si>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</si>
  <si>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</si>
  <si>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</si>
  <si>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</si>
  <si>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</si>
  <si>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</si>
  <si>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</si>
  <si>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</si>
  <si>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</si>
  <si>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</si>
  <si>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</si>
  <si>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</si>
  <si>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</si>
  <si>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</si>
  <si>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</si>
  <si>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</si>
  <si>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</si>
  <si>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</si>
  <si>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</si>
  <si>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</si>
  <si>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</si>
  <si>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</si>
  <si>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</si>
  <si>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</si>
  <si>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</si>
  <si>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</si>
  <si>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</si>
  <si>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</si>
  <si>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</si>
  <si>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</si>
  <si>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</si>
  <si>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</si>
  <si>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</si>
  <si>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</si>
  <si>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</si>
  <si>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</si>
  <si>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</si>
  <si>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</si>
  <si>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</si>
  <si>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</si>
  <si>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</si>
  <si>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</si>
  <si>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</si>
  <si>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</si>
  <si>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</si>
  <si>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</si>
  <si>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</si>
  <si>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</si>
  <si>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</si>
  <si>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</si>
  <si>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</si>
  <si>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</si>
  <si>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</si>
  <si>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</si>
  <si>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</si>
  <si>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</si>
  <si>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</si>
  <si>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</si>
  <si>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</si>
  <si>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</si>
  <si>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</si>
  <si>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</si>
  <si>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</si>
  <si>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</si>
  <si>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</si>
  <si>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</si>
  <si>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</si>
  <si>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</si>
  <si>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</si>
  <si>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</si>
  <si>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</si>
  <si>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</si>
  <si>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</si>
  <si>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</si>
  <si>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</si>
  <si>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</si>
  <si>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</si>
  <si>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</si>
  <si>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</si>
  <si>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</si>
  <si>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</si>
  <si>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</si>
  <si>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</si>
  <si>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</si>
  <si>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</si>
  <si>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</si>
  <si>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</si>
  <si>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</si>
  <si>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</si>
  <si>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</si>
  <si>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</si>
  <si>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</si>
  <si>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</si>
  <si>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</si>
  <si>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</si>
  <si>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</si>
  <si>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</si>
  <si>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</si>
  <si>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</si>
  <si>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</si>
  <si>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</si>
  <si>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</si>
  <si>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</si>
  <si>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</si>
  <si>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</si>
  <si>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</si>
  <si>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</si>
  <si>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</si>
  <si>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</si>
  <si>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</si>
  <si>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</si>
  <si>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</si>
  <si>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</si>
  <si>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</si>
  <si>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</si>
  <si>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</si>
  <si>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</si>
  <si>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</si>
  <si>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</si>
  <si>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</si>
  <si>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</si>
  <si>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</si>
  <si>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</si>
  <si>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</si>
  <si>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</si>
  <si>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</si>
  <si>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</si>
  <si>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</si>
  <si>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</si>
  <si>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</si>
  <si>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</si>
  <si>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</si>
  <si>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</si>
  <si>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</si>
  <si>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</si>
  <si>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</si>
  <si>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</si>
  <si>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</si>
  <si>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</si>
  <si>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</si>
  <si>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</si>
  <si>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</si>
  <si>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</si>
  <si>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</si>
  <si>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</si>
  <si>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</si>
  <si>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</si>
  <si>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</si>
  <si>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</si>
  <si>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</si>
  <si>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</si>
  <si>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</si>
  <si>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</si>
  <si>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</si>
  <si>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</si>
  <si>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</si>
  <si>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</si>
  <si>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</si>
  <si>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</si>
  <si>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</si>
  <si>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</si>
  <si>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</si>
  <si>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</si>
  <si>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</si>
  <si>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</si>
  <si>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</si>
  <si>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</si>
  <si>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</si>
  <si>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</si>
  <si>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</si>
  <si>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</si>
  <si>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</si>
  <si>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</si>
  <si>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</si>
  <si>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</si>
  <si>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</si>
  <si>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</si>
  <si>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</si>
  <si>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</si>
  <si>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</si>
  <si>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</si>
  <si>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</si>
  <si>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</si>
  <si>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</si>
  <si>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</si>
  <si>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</si>
  <si>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</si>
  <si>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</si>
  <si>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</si>
  <si>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</si>
  <si>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</si>
  <si>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</si>
  <si>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</si>
  <si>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</si>
  <si>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</si>
  <si>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</si>
  <si>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</si>
  <si>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</si>
  <si>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</si>
  <si>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</si>
  <si>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</si>
  <si>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</si>
  <si>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</si>
  <si>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</si>
  <si>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</si>
  <si>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</si>
  <si>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</si>
  <si>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</si>
  <si>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</si>
  <si>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</si>
  <si>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</si>
  <si>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</si>
  <si>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</si>
  <si>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</si>
  <si>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</si>
  <si>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</si>
  <si>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</si>
  <si>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</si>
  <si>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</si>
  <si>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</si>
  <si>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</si>
  <si>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</si>
  <si>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</si>
  <si>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</si>
  <si>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</si>
  <si>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</si>
  <si>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</si>
  <si>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</si>
  <si>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</si>
  <si>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</si>
  <si>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</si>
  <si>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</si>
  <si>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</si>
  <si>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</si>
  <si>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</si>
  <si>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</si>
  <si>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</si>
  <si>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</si>
  <si>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</si>
  <si>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</si>
  <si>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</si>
  <si>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</si>
  <si>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</si>
  <si>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</si>
  <si>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</si>
  <si>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</si>
  <si>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</si>
  <si>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</si>
  <si>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</si>
  <si>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</si>
  <si>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</si>
  <si>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</si>
  <si>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</si>
  <si>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</si>
  <si>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</si>
  <si>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</si>
  <si>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</si>
  <si>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</si>
  <si>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</si>
  <si>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</si>
  <si>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</si>
  <si>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</si>
  <si>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</si>
  <si>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</si>
  <si>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</si>
  <si>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</si>
  <si>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</si>
  <si>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</si>
  <si>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</si>
  <si>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</si>
  <si>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</si>
  <si>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</si>
  <si>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</si>
  <si>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</si>
  <si>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</si>
  <si>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</si>
  <si>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</si>
  <si>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</si>
  <si>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</si>
  <si>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</si>
  <si>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</si>
  <si>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</si>
  <si>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</si>
  <si>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</si>
  <si>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</si>
  <si>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</si>
  <si>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</si>
  <si>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</si>
  <si>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</si>
  <si>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</si>
  <si>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</si>
  <si>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</si>
  <si>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</si>
  <si>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</si>
  <si>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</si>
  <si>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</si>
  <si>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</si>
  <si>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</si>
  <si>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</si>
  <si>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</si>
  <si>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</si>
  <si>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</si>
  <si>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</si>
  <si>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</si>
  <si>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</si>
  <si>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</si>
  <si>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</si>
  <si>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</si>
  <si>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</si>
  <si>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</si>
  <si>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</si>
  <si>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</si>
  <si>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</si>
  <si>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</si>
  <si>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</si>
  <si>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</si>
  <si>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</si>
  <si>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</si>
  <si>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</si>
  <si>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</si>
  <si>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</si>
  <si>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</si>
  <si>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</si>
  <si>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</si>
  <si>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</si>
  <si>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</si>
  <si>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</si>
  <si>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</si>
  <si>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</si>
  <si>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</si>
  <si>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</si>
  <si>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</si>
  <si>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</si>
  <si>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</si>
  <si>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</si>
  <si>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</si>
  <si>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</si>
  <si>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</si>
  <si>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</si>
  <si>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</si>
  <si>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</si>
  <si>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</si>
  <si>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</si>
  <si>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</si>
  <si>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</si>
  <si>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</si>
  <si>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</si>
  <si>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</si>
  <si>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</si>
  <si>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</si>
  <si>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</si>
  <si>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</si>
  <si>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</si>
  <si>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</si>
  <si>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</si>
  <si>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</si>
  <si>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</si>
  <si>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</si>
  <si>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</si>
  <si>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</si>
  <si>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</si>
  <si>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</si>
  <si>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</si>
  <si>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</si>
  <si>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</si>
  <si>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</si>
  <si>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</si>
  <si>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</si>
  <si>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</si>
  <si>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</si>
  <si>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</si>
  <si>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</si>
  <si>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</si>
  <si>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</si>
  <si>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</si>
  <si>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</si>
  <si>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</si>
  <si>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</si>
  <si>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</si>
  <si>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</si>
  <si>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</si>
  <si>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</si>
  <si>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</si>
  <si>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</si>
  <si>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</si>
  <si>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</si>
  <si>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</si>
  <si>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</si>
  <si>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</si>
  <si>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</si>
  <si>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</si>
  <si>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</si>
  <si>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</si>
  <si>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</si>
  <si>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</si>
  <si>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</si>
  <si>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</si>
  <si>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</si>
  <si>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</si>
  <si>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</si>
  <si>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</si>
  <si>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</si>
  <si>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</si>
  <si>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</si>
  <si>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</si>
  <si>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</si>
  <si>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</si>
  <si>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</si>
  <si>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</si>
  <si>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</si>
  <si>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</si>
  <si>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</si>
  <si>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</si>
  <si>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</si>
  <si>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</si>
  <si>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</si>
  <si>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</si>
  <si>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</si>
  <si>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</si>
  <si>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</si>
  <si>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</si>
  <si>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</si>
  <si>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</si>
  <si>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</si>
  <si>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</si>
  <si>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</si>
  <si>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</si>
  <si>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</si>
  <si>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</si>
  <si>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</si>
  <si>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</si>
  <si>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</si>
  <si>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</si>
  <si>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</si>
  <si>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</si>
  <si>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</si>
  <si>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</si>
  <si>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</si>
  <si>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</si>
  <si>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</si>
  <si>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</si>
  <si>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</si>
  <si>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</si>
  <si>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</si>
  <si>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</si>
  <si>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</si>
  <si>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</si>
  <si>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</si>
  <si>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</si>
  <si>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</si>
  <si>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</si>
  <si>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</si>
  <si>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</si>
  <si>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</si>
  <si>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</si>
  <si>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</si>
  <si>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</si>
  <si>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</si>
  <si>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</si>
  <si>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</si>
  <si>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</si>
  <si>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</si>
  <si>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</si>
  <si>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</si>
  <si>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</si>
  <si>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</si>
  <si>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</si>
  <si>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</si>
  <si>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</si>
  <si>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</si>
  <si>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</si>
  <si>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</si>
  <si>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</si>
  <si>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</si>
  <si>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</si>
  <si>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</si>
  <si>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</si>
  <si>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</si>
  <si>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</si>
  <si>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</si>
  <si>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</si>
  <si>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</si>
  <si>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</si>
  <si>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</si>
  <si>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</si>
  <si>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</si>
  <si>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</si>
  <si>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</si>
  <si>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</si>
  <si>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</si>
  <si>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</si>
  <si>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</si>
  <si>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</si>
  <si>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</si>
  <si>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</si>
  <si>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</si>
  <si>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</si>
  <si>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</si>
  <si>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</si>
  <si>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</si>
  <si>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</si>
  <si>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</si>
  <si>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</si>
  <si>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</si>
  <si>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</si>
  <si>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</si>
  <si>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</si>
  <si>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</si>
  <si>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</si>
  <si>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</si>
  <si>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</si>
  <si>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</si>
  <si>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</si>
  <si>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</si>
  <si>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</si>
  <si>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</si>
  <si>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</si>
  <si>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</si>
  <si>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</si>
  <si>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</si>
  <si>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</si>
  <si>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</si>
  <si>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</si>
  <si>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</si>
  <si>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</si>
  <si>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</si>
  <si>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</si>
  <si>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</si>
  <si>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</si>
  <si>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</si>
  <si>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</si>
  <si>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</si>
  <si>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</si>
  <si>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</si>
  <si>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</si>
  <si>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</si>
  <si>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</si>
  <si>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</si>
  <si>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</si>
  <si>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</si>
  <si>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</si>
  <si>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</si>
  <si>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</si>
  <si>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</si>
  <si>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</si>
  <si>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</si>
  <si>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</si>
  <si>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</si>
  <si>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</si>
  <si>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</si>
  <si>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</si>
  <si>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</si>
  <si>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</si>
  <si>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</si>
  <si>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</si>
  <si>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</si>
  <si>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</si>
  <si>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</si>
  <si>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</si>
  <si>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</si>
  <si>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</si>
  <si>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</si>
  <si>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</si>
  <si>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</si>
  <si>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</si>
  <si>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</si>
  <si>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</si>
  <si>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</si>
  <si>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</si>
  <si>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</si>
  <si>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</si>
  <si>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</si>
  <si>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</si>
  <si>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</si>
  <si>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</si>
  <si>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</si>
  <si>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</si>
  <si>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</si>
  <si>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</si>
  <si>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</si>
  <si>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</si>
  <si>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</si>
  <si>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</si>
  <si>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</si>
  <si>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</si>
  <si>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</si>
  <si>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</si>
  <si>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</si>
  <si>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</si>
  <si>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</si>
  <si>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</si>
  <si>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</si>
  <si>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</si>
  <si>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</si>
  <si>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</si>
  <si>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</si>
  <si>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</si>
  <si>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</si>
  <si>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</si>
  <si>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</si>
  <si>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</si>
  <si>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</si>
  <si>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</si>
  <si>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</si>
  <si>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</si>
  <si>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</si>
  <si>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</si>
  <si>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</si>
  <si>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</si>
  <si>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</si>
  <si>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</si>
  <si>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</si>
  <si>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</si>
  <si>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</si>
  <si>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</si>
  <si>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</si>
  <si>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</si>
  <si>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</si>
  <si>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</si>
  <si>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</si>
  <si>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</si>
  <si>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</si>
  <si>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</si>
  <si>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</si>
  <si>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</si>
  <si>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</si>
  <si>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</si>
  <si>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</si>
  <si>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</si>
  <si>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</si>
  <si>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</si>
  <si>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</si>
  <si>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</si>
  <si>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</si>
  <si>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</si>
  <si>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</si>
  <si>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</si>
  <si>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</si>
  <si>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</si>
  <si>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</si>
  <si>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</si>
  <si>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</si>
  <si>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</si>
  <si>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</si>
  <si>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</si>
  <si>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</si>
  <si>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</si>
  <si>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</si>
  <si>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</si>
  <si>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</si>
  <si>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</si>
  <si>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</si>
  <si>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</si>
  <si>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</si>
  <si>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</si>
  <si>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</si>
  <si>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</si>
  <si>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</si>
  <si>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</si>
  <si>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</si>
  <si>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</si>
  <si>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</si>
  <si>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</si>
  <si>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</si>
  <si>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</si>
  <si>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</si>
  <si>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</si>
  <si>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</si>
  <si>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</si>
  <si>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</si>
  <si>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</si>
  <si>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</si>
  <si>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</si>
  <si>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</si>
  <si>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</si>
  <si>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</si>
  <si>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</si>
  <si>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</si>
  <si>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</si>
  <si>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</si>
  <si>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</si>
  <si>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</si>
  <si>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</si>
  <si>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</si>
  <si>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</si>
  <si>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</si>
  <si>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</si>
  <si>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</si>
  <si>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</si>
  <si>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</si>
  <si>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</si>
  <si>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</si>
  <si>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</si>
  <si>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</si>
  <si>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</si>
  <si>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</si>
  <si>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</si>
  <si>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</si>
  <si>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</si>
  <si>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</si>
  <si>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</si>
  <si>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</si>
  <si>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</si>
  <si>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</si>
  <si>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</si>
  <si>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</si>
  <si>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</si>
  <si>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</si>
  <si>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</si>
  <si>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</si>
  <si>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</si>
  <si>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</si>
  <si>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</si>
  <si>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</si>
  <si>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</si>
  <si>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</si>
  <si>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</si>
  <si>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</si>
  <si>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</si>
  <si>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</si>
  <si>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</si>
  <si>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</si>
  <si>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</si>
  <si>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</si>
  <si>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</si>
  <si>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</si>
  <si>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</si>
  <si>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</si>
  <si>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</si>
  <si>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</si>
  <si>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</si>
  <si>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</si>
  <si>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</si>
  <si>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</si>
  <si>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</si>
  <si>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</si>
  <si>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</si>
  <si>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</si>
  <si>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</si>
  <si>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</si>
  <si>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</si>
  <si>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</si>
  <si>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</si>
  <si>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</si>
  <si>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</si>
  <si>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</si>
  <si>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</si>
  <si>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</si>
  <si>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</si>
  <si>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</si>
  <si>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</si>
  <si>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</si>
  <si>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</si>
  <si>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</si>
  <si>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</si>
  <si>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</si>
  <si>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</si>
  <si>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</si>
  <si>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</si>
  <si>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</si>
  <si>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</si>
  <si>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</si>
  <si>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</si>
  <si>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</si>
  <si>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</si>
  <si>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</si>
  <si>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</si>
  <si>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</si>
  <si>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</si>
  <si>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</si>
  <si>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</si>
  <si>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</si>
  <si>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</si>
  <si>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</si>
  <si>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</si>
  <si>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</si>
  <si>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</si>
  <si>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</si>
  <si>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</si>
  <si>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</si>
  <si>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</si>
  <si>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</si>
  <si>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</si>
  <si>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</si>
  <si>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</si>
  <si>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</si>
  <si>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</si>
  <si>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</si>
  <si>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</si>
  <si>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</si>
  <si>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</si>
  <si>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</si>
  <si>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</si>
  <si>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</si>
  <si>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</si>
  <si>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</si>
  <si>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</si>
  <si>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</si>
  <si>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</si>
  <si>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</si>
  <si>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</si>
  <si>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</si>
  <si>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</si>
  <si>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</si>
  <si>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</si>
  <si>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</si>
  <si>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</si>
  <si>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</si>
  <si>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</si>
  <si>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</si>
  <si>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</si>
  <si>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</si>
  <si>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</si>
  <si>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</si>
  <si>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</si>
  <si>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</si>
  <si>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</si>
  <si>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</si>
  <si>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</si>
  <si>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</si>
  <si>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</si>
  <si>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</si>
  <si>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</si>
  <si>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</si>
  <si>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</si>
  <si>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</si>
  <si>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</si>
  <si>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</si>
  <si>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</si>
  <si>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</si>
  <si>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</si>
  <si>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</si>
  <si>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</si>
  <si>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</si>
  <si>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</si>
  <si>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</si>
  <si>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</si>
  <si>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</si>
  <si>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</si>
  <si>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</si>
  <si>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</si>
  <si>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</si>
  <si>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</si>
  <si>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</si>
  <si>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</si>
  <si>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</si>
  <si>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</si>
  <si>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</si>
  <si>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</si>
  <si>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</si>
  <si>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</si>
  <si>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</si>
  <si>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</si>
  <si>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</si>
  <si>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</si>
  <si>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</si>
  <si>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</si>
  <si>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</si>
  <si>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</si>
  <si>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</si>
  <si>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</si>
  <si>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</si>
  <si>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</si>
  <si>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</si>
  <si>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</si>
  <si>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</si>
  <si>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</si>
  <si>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</si>
  <si>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</si>
  <si>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</si>
  <si>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</si>
  <si>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</si>
  <si>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</si>
  <si>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</si>
  <si>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</si>
  <si>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</si>
  <si>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</si>
  <si>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</si>
  <si>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</si>
  <si>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</si>
  <si>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</si>
  <si>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</si>
  <si>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</si>
  <si>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</si>
  <si>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</si>
  <si>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</si>
  <si>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</si>
  <si>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</si>
  <si>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</si>
  <si>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</si>
  <si>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</si>
  <si>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</si>
  <si>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</si>
  <si>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</si>
  <si>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</si>
  <si>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</si>
  <si>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</si>
  <si>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</si>
  <si>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</si>
  <si>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</si>
  <si>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</si>
  <si>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</si>
  <si>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</si>
  <si>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</si>
  <si>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</si>
  <si>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</si>
  <si>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</si>
  <si>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</si>
  <si>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</si>
  <si>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</si>
  <si>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</si>
  <si>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</si>
  <si>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</si>
  <si>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</si>
  <si>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</si>
  <si>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</si>
  <si>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</si>
  <si>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</si>
  <si>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</si>
  <si>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</si>
  <si>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</si>
  <si>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</si>
  <si>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</si>
  <si>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</si>
  <si>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</si>
  <si>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</si>
  <si>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</si>
  <si>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</si>
  <si>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</si>
  <si>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</si>
  <si>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</si>
  <si>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</si>
  <si>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</si>
  <si>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</si>
  <si>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</si>
  <si>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</si>
  <si>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</si>
  <si>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</si>
  <si>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</si>
  <si>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</si>
  <si>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</si>
  <si>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</si>
  <si>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</si>
  <si>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</si>
  <si>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</si>
  <si>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</si>
  <si>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</si>
  <si>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</si>
  <si>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</si>
  <si>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</si>
  <si>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</si>
  <si>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</si>
  <si>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</si>
  <si>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</si>
  <si>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</si>
  <si>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</si>
  <si>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</si>
  <si>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</si>
  <si>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</si>
  <si>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</si>
  <si>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</si>
  <si>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</si>
  <si>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</si>
  <si>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</si>
  <si>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</si>
  <si>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</si>
  <si>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</si>
  <si>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</si>
  <si>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</si>
  <si>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</si>
  <si>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</si>
  <si>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</si>
  <si>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</si>
  <si>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</si>
  <si>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</si>
  <si>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</si>
  <si>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</si>
  <si>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</si>
  <si>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</si>
  <si>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</si>
  <si>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</si>
  <si>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</si>
  <si>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</si>
  <si>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</si>
  <si>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</si>
  <si>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</si>
  <si>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</si>
  <si>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</si>
  <si>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</si>
  <si>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</si>
  <si>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</si>
  <si>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</si>
  <si>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</si>
  <si>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</si>
  <si>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</si>
  <si>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</si>
  <si>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</si>
  <si>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</si>
  <si>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</si>
  <si>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</si>
  <si>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</si>
  <si>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</si>
  <si>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</si>
  <si>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</si>
  <si>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</si>
  <si>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</si>
  <si>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</si>
  <si>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</si>
  <si>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</si>
  <si>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</si>
  <si>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</si>
  <si>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</si>
  <si>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</si>
  <si>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</si>
  <si>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</si>
  <si>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</si>
  <si>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</si>
  <si>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</si>
  <si>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</si>
  <si>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</si>
  <si>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</si>
  <si>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</si>
  <si>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</si>
  <si>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</si>
  <si>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</si>
  <si>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</si>
  <si>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</si>
  <si>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</si>
  <si>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</si>
  <si>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</si>
  <si>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</si>
  <si>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</si>
  <si>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</si>
  <si>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</si>
  <si>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</si>
  <si>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</si>
  <si>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</si>
  <si>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</si>
  <si>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</si>
  <si>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</si>
  <si>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</si>
  <si>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</si>
  <si>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</si>
  <si>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</si>
  <si>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</si>
  <si>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</si>
  <si>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</si>
  <si>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</si>
  <si>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</si>
  <si>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</si>
  <si>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</si>
  <si>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</si>
  <si>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</si>
  <si>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</si>
  <si>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</si>
  <si>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</si>
  <si>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</si>
  <si>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</si>
  <si>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</si>
  <si>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</si>
  <si>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</si>
  <si>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</si>
  <si>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</si>
  <si>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</si>
  <si>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</si>
  <si>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</si>
  <si>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</si>
  <si>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</si>
  <si>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</si>
  <si>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</si>
  <si>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</si>
  <si>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</si>
  <si>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</si>
  <si>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</si>
  <si>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</si>
  <si>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</si>
  <si>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</si>
  <si>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</si>
  <si>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</si>
  <si>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</si>
  <si>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</si>
  <si>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</si>
  <si>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</si>
  <si>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</si>
  <si>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</si>
  <si>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</si>
  <si>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</si>
  <si>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</si>
  <si>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</si>
  <si>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</si>
  <si>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</si>
  <si>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</si>
  <si>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</si>
  <si>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</si>
  <si>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</si>
  <si>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</si>
  <si>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</si>
  <si>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</si>
  <si>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</si>
  <si>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</si>
  <si>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</si>
  <si>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</si>
  <si>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</si>
  <si>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</si>
  <si>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</si>
  <si>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</si>
  <si>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</si>
  <si>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</si>
  <si>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</si>
  <si>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</si>
  <si>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</si>
  <si>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</si>
  <si>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</si>
  <si>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</si>
  <si>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</si>
  <si>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</si>
  <si>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</si>
  <si>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</si>
  <si>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</si>
  <si>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</si>
  <si>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</si>
  <si>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</si>
  <si>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</si>
  <si>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</si>
  <si>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</si>
  <si>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</si>
  <si>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</si>
  <si>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</si>
  <si>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</si>
  <si>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</si>
  <si>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</si>
  <si>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</si>
  <si>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</si>
  <si>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</si>
  <si>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</si>
  <si>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</si>
  <si>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</si>
  <si>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</si>
  <si>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</si>
  <si>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</si>
  <si>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</si>
  <si>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</si>
  <si>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</si>
  <si>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</si>
  <si>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</si>
  <si>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</si>
  <si>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</si>
  <si>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</si>
  <si>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</si>
  <si>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</si>
  <si>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</si>
  <si>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</si>
  <si>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</si>
  <si>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</si>
  <si>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</si>
  <si>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</si>
  <si>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</si>
  <si>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</si>
  <si>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</si>
  <si>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</si>
  <si>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</si>
  <si>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</si>
  <si>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</si>
  <si>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</si>
  <si>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</si>
  <si>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</si>
  <si>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</si>
  <si>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</si>
  <si>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</si>
  <si>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</si>
  <si>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</si>
  <si>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</si>
  <si>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</si>
  <si>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</si>
  <si>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</si>
  <si>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</si>
  <si>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</si>
  <si>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</si>
  <si>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</si>
  <si>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</si>
  <si>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</si>
  <si>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</si>
  <si>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</si>
  <si>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</si>
  <si>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</si>
  <si>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</si>
  <si>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</si>
  <si>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</si>
  <si>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</si>
  <si>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</si>
  <si>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</si>
  <si>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</si>
  <si>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</si>
  <si>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</si>
  <si>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</si>
  <si>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</si>
  <si>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</si>
  <si>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</si>
  <si>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</si>
  <si>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</si>
  <si>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</si>
  <si>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</si>
  <si>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</si>
  <si>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</si>
  <si>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</si>
  <si>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</si>
  <si>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</si>
  <si>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</si>
  <si>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</si>
  <si>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</si>
  <si>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</si>
  <si>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</si>
  <si>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</si>
  <si>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</si>
  <si>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</si>
  <si>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</si>
  <si>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</si>
  <si>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</si>
  <si>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</si>
  <si>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</si>
  <si>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</si>
  <si>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</si>
  <si>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</si>
  <si>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</si>
  <si>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</si>
  <si>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</si>
  <si>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</si>
  <si>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</si>
  <si>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</si>
  <si>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</si>
  <si>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</si>
  <si>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</si>
  <si>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</si>
  <si>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</si>
  <si>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</si>
  <si>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</si>
  <si>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</si>
  <si>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</si>
  <si>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</si>
  <si>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</si>
  <si>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</si>
  <si>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</si>
  <si>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</si>
  <si>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</si>
  <si>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</si>
  <si>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</si>
  <si>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</si>
  <si>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</si>
  <si>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</si>
  <si>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</si>
  <si>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</si>
  <si>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</si>
  <si>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</si>
  <si>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</si>
  <si>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</si>
  <si>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</si>
  <si>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</si>
  <si>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</si>
  <si>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</si>
  <si>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</si>
  <si>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</si>
  <si>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</si>
  <si>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</si>
  <si>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</si>
  <si>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</si>
  <si>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</si>
  <si>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</si>
  <si>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</si>
  <si>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</si>
  <si>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</si>
  <si>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</si>
  <si>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</si>
  <si>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</si>
  <si>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</si>
  <si>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</si>
  <si>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</si>
  <si>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</si>
  <si>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</si>
  <si>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</si>
  <si>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</si>
  <si>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</si>
  <si>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</si>
  <si>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</si>
  <si>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</si>
  <si>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</si>
  <si>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</si>
  <si>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</si>
  <si>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</si>
  <si>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</si>
  <si>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</si>
  <si>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</si>
  <si>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</si>
  <si>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</si>
  <si>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</si>
  <si>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</si>
  <si>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</si>
  <si>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</si>
  <si>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</si>
  <si>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</si>
  <si>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</si>
  <si>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</si>
  <si>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</si>
  <si>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</si>
  <si>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</si>
  <si>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</si>
  <si>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</si>
  <si>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</si>
  <si>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</si>
  <si>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</si>
  <si>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</si>
  <si>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</si>
  <si>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</si>
  <si>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</si>
  <si>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</si>
  <si>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</si>
  <si>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</si>
  <si>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</si>
  <si>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</si>
  <si>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</si>
  <si>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</si>
  <si>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</si>
  <si>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</si>
  <si>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</si>
  <si>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</si>
  <si>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</si>
  <si>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</si>
  <si>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</si>
  <si>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</si>
  <si>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</si>
  <si>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</si>
  <si>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</si>
  <si>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</si>
  <si>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</si>
  <si>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</si>
  <si>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</si>
  <si>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</si>
  <si>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</si>
  <si>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</si>
  <si>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</si>
  <si>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</si>
  <si>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</si>
  <si>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</si>
  <si>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</si>
  <si>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</si>
  <si>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</si>
  <si>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</si>
  <si>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</si>
  <si>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</si>
  <si>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</si>
  <si>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</si>
  <si>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</si>
  <si>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</si>
  <si>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</si>
  <si>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</si>
  <si>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</si>
  <si>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</si>
  <si>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</si>
  <si>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</si>
  <si>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</si>
  <si>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</si>
  <si>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</si>
  <si>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</si>
  <si>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</si>
  <si>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</si>
  <si>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</si>
  <si>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</si>
  <si>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</si>
  <si>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</si>
  <si>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</si>
  <si>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</si>
  <si>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</si>
  <si>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</si>
  <si>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</si>
  <si>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</si>
  <si>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</si>
  <si>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</si>
  <si>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</si>
  <si>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</si>
  <si>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</si>
  <si>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</si>
  <si>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</si>
  <si>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</si>
  <si>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</si>
  <si>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</si>
  <si>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</si>
  <si>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</si>
  <si>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</si>
  <si>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</si>
  <si>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</si>
  <si>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</si>
  <si>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</si>
  <si>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</si>
  <si>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</si>
  <si>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</si>
  <si>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</si>
  <si>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</si>
  <si>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</si>
  <si>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</si>
  <si>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</si>
  <si>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</si>
  <si>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</si>
  <si>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</si>
  <si>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</si>
  <si>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</si>
  <si>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</si>
  <si>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</si>
  <si>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</si>
  <si>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</si>
  <si>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</si>
  <si>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</si>
  <si>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</si>
  <si>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</si>
  <si>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</si>
  <si>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</si>
  <si>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</si>
  <si>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</si>
  <si>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</si>
  <si>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</si>
  <si>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</si>
  <si>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</si>
  <si>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</si>
  <si>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</si>
  <si>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</si>
  <si>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</si>
  <si>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</si>
  <si>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</si>
  <si>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</si>
  <si>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</si>
  <si>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</si>
  <si>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</si>
  <si>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</si>
  <si>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</si>
  <si>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</si>
  <si>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</si>
  <si>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</si>
  <si>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</si>
  <si>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</si>
  <si>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</si>
  <si>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</si>
  <si>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</si>
  <si>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</si>
  <si>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</si>
  <si>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</si>
  <si>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</si>
  <si>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</si>
  <si>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</si>
  <si>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</si>
  <si>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</si>
  <si>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</si>
  <si>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</si>
  <si>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</si>
  <si>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</si>
  <si>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</si>
  <si>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</si>
  <si>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</si>
  <si>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</si>
  <si>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</si>
  <si>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</si>
  <si>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</si>
  <si>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</si>
  <si>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</si>
  <si>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</si>
  <si>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</si>
  <si>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</si>
  <si>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</si>
  <si>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</si>
  <si>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</si>
  <si>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</si>
  <si>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</si>
  <si>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</si>
  <si>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</si>
  <si>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</si>
  <si>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</si>
  <si>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</si>
  <si>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</si>
  <si>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</si>
  <si>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</si>
  <si>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</si>
  <si>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</si>
  <si>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</si>
  <si>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</si>
  <si>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</si>
  <si>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</si>
  <si>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</si>
  <si>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</si>
  <si>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</si>
  <si>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</si>
  <si>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</si>
  <si>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</si>
  <si>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</si>
  <si>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</si>
  <si>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</si>
  <si>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</si>
  <si>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</si>
  <si>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</si>
  <si>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</si>
  <si>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</si>
  <si>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</si>
  <si>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</si>
  <si>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</si>
  <si>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</si>
  <si>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</si>
  <si>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</si>
  <si>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</si>
  <si>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</si>
  <si>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</si>
  <si>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</si>
  <si>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</si>
  <si>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</si>
  <si>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</si>
  <si>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</si>
  <si>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</si>
  <si>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</si>
  <si>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</si>
  <si>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</si>
  <si>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</si>
  <si>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</si>
  <si>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</si>
  <si>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</si>
  <si>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</si>
  <si>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</si>
  <si>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</si>
  <si>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</si>
  <si>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</si>
  <si>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</si>
  <si>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</si>
  <si>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</si>
  <si>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</si>
  <si>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</si>
  <si>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</si>
  <si>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</si>
  <si>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</si>
  <si>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</si>
  <si>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</si>
  <si>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</si>
  <si>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</si>
  <si>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</si>
  <si>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</si>
  <si>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</si>
  <si>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</si>
  <si>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</si>
  <si>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</si>
  <si>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</si>
  <si>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</si>
  <si>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</si>
  <si>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</si>
  <si>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</si>
  <si>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</si>
  <si>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</si>
  <si>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</si>
  <si>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</si>
  <si>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</si>
  <si>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</si>
  <si>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</si>
  <si>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</si>
  <si>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</si>
  <si>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</si>
  <si>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</si>
  <si>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</si>
  <si>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</si>
  <si>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</si>
  <si>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</si>
  <si>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</si>
  <si>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</si>
  <si>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</si>
  <si>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</si>
  <si>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</si>
  <si>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</si>
  <si>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</si>
  <si>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</si>
  <si>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</si>
  <si>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</si>
  <si>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</si>
  <si>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</si>
  <si>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</si>
  <si>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</si>
  <si>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</si>
  <si>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</si>
  <si>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</si>
  <si>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</si>
  <si>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</si>
  <si>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</si>
  <si>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</si>
  <si>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</si>
  <si>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</si>
  <si>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</si>
  <si>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</si>
  <si>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</si>
  <si>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</si>
  <si>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</si>
  <si>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</si>
  <si>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</si>
  <si>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</si>
  <si>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</si>
  <si>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</si>
  <si>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</si>
  <si>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</si>
  <si>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</si>
  <si>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</si>
  <si>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</si>
  <si>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</si>
  <si>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</si>
  <si>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</si>
  <si>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</si>
  <si>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</si>
  <si>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</si>
  <si>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</si>
  <si>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</si>
  <si>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</si>
  <si>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</si>
  <si>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</si>
  <si>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</si>
  <si>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</si>
  <si>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</si>
  <si>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</si>
  <si>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</si>
  <si>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</si>
  <si>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</si>
  <si>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</si>
  <si>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</si>
  <si>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</si>
  <si>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</si>
  <si>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</si>
  <si>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</si>
  <si>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</si>
  <si>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</si>
  <si>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</si>
  <si>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</si>
  <si>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</si>
  <si>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</si>
  <si>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</si>
  <si>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</si>
  <si>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</si>
  <si>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</si>
  <si>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</si>
  <si>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</si>
  <si>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</si>
  <si>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</si>
  <si>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</si>
  <si>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</si>
  <si>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</si>
  <si>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</si>
  <si>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</si>
  <si>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</si>
  <si>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</si>
  <si>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</si>
  <si>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</si>
  <si>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</si>
  <si>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</si>
  <si>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</si>
  <si>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</si>
  <si>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</si>
  <si>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</si>
  <si>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</si>
  <si>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</si>
  <si>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</si>
  <si>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</si>
  <si>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</si>
  <si>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</si>
  <si>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</si>
  <si>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</si>
  <si>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</si>
  <si>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</si>
  <si>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</si>
  <si>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</si>
  <si>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</si>
  <si>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</si>
  <si>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</si>
  <si>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</si>
  <si>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</si>
  <si>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</si>
  <si>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</si>
  <si>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</si>
  <si>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</si>
  <si>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</si>
  <si>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</si>
  <si>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</si>
  <si>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</si>
  <si>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</si>
  <si>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</si>
  <si>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</si>
  <si>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</si>
  <si>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</si>
  <si>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</si>
  <si>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</si>
  <si>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</si>
  <si>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</si>
  <si>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</si>
  <si>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</si>
  <si>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</si>
  <si>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</si>
  <si>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</si>
  <si>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</si>
  <si>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</si>
  <si>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</si>
  <si>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</si>
  <si>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</si>
  <si>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</si>
  <si>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</si>
  <si>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</si>
  <si>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</si>
  <si>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</si>
  <si>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</si>
  <si>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</si>
  <si>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</si>
  <si>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</si>
  <si>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</si>
  <si>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</si>
  <si>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</si>
  <si>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</si>
  <si>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</si>
  <si>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</si>
  <si>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</si>
  <si>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</si>
  <si>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</si>
  <si>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</si>
  <si>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</si>
  <si>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</si>
  <si>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</si>
  <si>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</si>
  <si>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</si>
  <si>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</si>
  <si>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</si>
  <si>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</si>
  <si>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</si>
  <si>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</si>
  <si>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</si>
  <si>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</si>
  <si>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</si>
  <si>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</si>
  <si>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</si>
  <si>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</si>
  <si>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</si>
  <si>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</si>
  <si>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</si>
  <si>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</si>
  <si>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</si>
  <si>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</si>
  <si>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</si>
  <si>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</si>
  <si>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</si>
  <si>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</si>
  <si>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</si>
  <si>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</si>
  <si>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</si>
  <si>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</si>
  <si>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</si>
  <si>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</si>
  <si>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</si>
  <si>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</si>
  <si>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</si>
  <si>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</si>
  <si>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</si>
  <si>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</si>
  <si>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</si>
  <si>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</si>
  <si>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</si>
  <si>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</si>
  <si>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</si>
  <si>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</si>
  <si>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</si>
  <si>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</si>
  <si>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</si>
  <si>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</si>
  <si>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</si>
  <si>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</si>
  <si>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</si>
  <si>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</si>
  <si>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</si>
  <si>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</si>
  <si>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</si>
  <si>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</si>
  <si>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</si>
  <si>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</si>
  <si>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</si>
  <si>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</si>
  <si>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</si>
  <si>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</si>
  <si>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</si>
  <si>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</si>
  <si>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</si>
  <si>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</si>
  <si>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</si>
  <si>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</si>
  <si>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</si>
  <si>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</si>
  <si>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</si>
  <si>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</si>
  <si>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</si>
  <si>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</si>
  <si>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</si>
  <si>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</si>
  <si>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</si>
  <si>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</si>
  <si>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</si>
  <si>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</si>
  <si>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</si>
  <si>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</si>
  <si>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</si>
  <si>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</si>
  <si>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</si>
  <si>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</si>
  <si>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</si>
  <si>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</si>
  <si>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</si>
  <si>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</si>
  <si>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</si>
  <si>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</si>
  <si>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</si>
  <si>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</si>
  <si>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</si>
  <si>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</si>
  <si>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</si>
  <si>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</si>
  <si>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</si>
  <si>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</si>
  <si>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</si>
  <si>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</si>
  <si>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</si>
  <si>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</si>
  <si>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</si>
  <si>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</si>
  <si>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</si>
  <si>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</si>
  <si>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</si>
  <si>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</si>
  <si>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</si>
  <si>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</si>
  <si>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</si>
  <si>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</si>
  <si>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</si>
  <si>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</si>
  <si>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</si>
  <si>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</si>
  <si>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</si>
  <si>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</si>
  <si>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</si>
  <si>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</si>
  <si>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</si>
  <si>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</si>
  <si>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</si>
  <si>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</si>
  <si>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</si>
  <si>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</si>
  <si>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</si>
  <si>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</si>
  <si>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</si>
  <si>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</si>
  <si>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</si>
  <si>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</si>
  <si>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</si>
  <si>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</si>
  <si>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</si>
  <si>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</si>
  <si>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</si>
  <si>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</si>
  <si>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</si>
  <si>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</si>
  <si>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</si>
  <si>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</si>
  <si>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</si>
  <si>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</si>
  <si>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</si>
  <si>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</si>
  <si>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</si>
  <si>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</si>
  <si>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</si>
  <si>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</si>
  <si>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</si>
  <si>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</si>
  <si>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</si>
  <si>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</si>
  <si>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</si>
  <si>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</si>
  <si>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</si>
  <si>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</si>
  <si>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</si>
  <si>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</si>
  <si>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</si>
  <si>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</si>
  <si>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</si>
  <si>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</si>
  <si>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</si>
  <si>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</si>
  <si>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</si>
  <si>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</si>
  <si>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</si>
  <si>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</si>
  <si>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</si>
  <si>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</si>
  <si>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</si>
  <si>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</si>
  <si>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</si>
  <si>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</si>
  <si>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</si>
  <si>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</si>
  <si>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</si>
  <si>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</si>
  <si>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</si>
  <si>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</si>
  <si>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</si>
  <si>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</si>
  <si>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</si>
  <si>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</si>
  <si>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</si>
  <si>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</si>
  <si>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</si>
  <si>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</si>
  <si>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</si>
  <si>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</si>
  <si>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</si>
  <si>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</si>
  <si>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</si>
  <si>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</si>
  <si>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</si>
  <si>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</si>
  <si>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BEREK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</si>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</sst>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654705.74999999988</v>
      </c>
      <c r="D2" s="7">
        <f>'PR-RAS'!E6</f>
        <v>741521.01</v>
      </c>
      <c r="E2" s="7">
        <v>0</v>
      </c>
      <c r="F2" s="7">
        <v>0</v>
      </c>
      <c r="G2" s="8">
        <f t="shared" ref="G2:G274" si="0">(B2/1000)*(C2*1+D2*2)</f>
        <v>2137.7477699999999</v>
      </c>
      <c r="H2" s="8">
        <f t="shared" ref="H2:H274" si="1">ABS(C2-ROUND(C2,0))+ABS(D2-ROUND(D2,0))</f>
        <v>0.26000000012572855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590883.83999999997</v>
      </c>
      <c r="D45" s="2">
        <f>'PR-RAS'!E49</f>
        <v>682504.43</v>
      </c>
      <c r="E45" s="2">
        <v>0</v>
      </c>
      <c r="F45" s="2">
        <v>0</v>
      </c>
      <c r="G45" s="3">
        <f t="shared" si="0"/>
        <v>86059.2788</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590883.83999999997</v>
      </c>
      <c r="D64" s="2">
        <f>'PR-RAS'!E68</f>
        <v>682504.43</v>
      </c>
      <c r="E64" s="2">
        <v>0</v>
      </c>
      <c r="F64" s="2">
        <v>0</v>
      </c>
      <c r="G64" s="3">
        <f t="shared" si="0"/>
        <v>123221.24010000001</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590883.83999999997</v>
      </c>
      <c r="D65" s="2">
        <f>'PR-RAS'!E69</f>
        <v>682504.43</v>
      </c>
      <c r="E65" s="2">
        <v>0</v>
      </c>
      <c r="F65" s="2">
        <v>0</v>
      </c>
      <c r="G65" s="3">
        <f t="shared" si="0"/>
        <v>125177.13280000002</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5216.9399999999996</v>
      </c>
      <c r="D102" s="2">
        <f>'PR-RAS'!E106</f>
        <v>0</v>
      </c>
      <c r="E102" s="2">
        <v>0</v>
      </c>
      <c r="F102" s="2">
        <v>0</v>
      </c>
      <c r="G102" s="3">
        <f t="shared" si="0"/>
        <v>526.91093999999998</v>
      </c>
      <c r="H102" s="3">
        <f t="shared" si="1"/>
        <v>6.0000000000400178E-2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5216.9399999999996</v>
      </c>
      <c r="D108" s="2">
        <f>'PR-RAS'!E112</f>
        <v>0</v>
      </c>
      <c r="E108" s="2">
        <v>0</v>
      </c>
      <c r="F108" s="2">
        <v>0</v>
      </c>
      <c r="G108" s="3">
        <f t="shared" si="0"/>
        <v>558.21258</v>
      </c>
      <c r="H108" s="3">
        <f t="shared" si="1"/>
        <v>6.0000000000400178E-2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5216.9399999999996</v>
      </c>
      <c r="D113" s="2">
        <f>'PR-RAS'!E117</f>
        <v>0</v>
      </c>
      <c r="E113" s="2">
        <v>0</v>
      </c>
      <c r="F113" s="2">
        <v>0</v>
      </c>
      <c r="G113" s="3">
        <f t="shared" si="0"/>
        <v>584.29728</v>
      </c>
      <c r="H113" s="3">
        <f t="shared" si="1"/>
        <v>6.0000000000400178E-2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282</v>
      </c>
      <c r="D121" s="2">
        <f>'PR-RAS'!E125</f>
        <v>0</v>
      </c>
      <c r="E121" s="2">
        <v>0</v>
      </c>
      <c r="F121" s="2">
        <v>0</v>
      </c>
      <c r="G121" s="3">
        <f t="shared" si="0"/>
        <v>33.839999999999996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282</v>
      </c>
      <c r="D125" s="2">
        <f>'PR-RAS'!E129</f>
        <v>0</v>
      </c>
      <c r="E125" s="2">
        <v>0</v>
      </c>
      <c r="F125" s="2">
        <v>0</v>
      </c>
      <c r="G125" s="3">
        <f t="shared" si="0"/>
        <v>34.967999999999996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282</v>
      </c>
      <c r="D126" s="2">
        <f>'PR-RAS'!E130</f>
        <v>0</v>
      </c>
      <c r="E126" s="2">
        <v>0</v>
      </c>
      <c r="F126" s="2">
        <v>0</v>
      </c>
      <c r="G126" s="3">
        <f t="shared" si="0"/>
        <v>35.25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58322.97</v>
      </c>
      <c r="D130" s="2">
        <f>'PR-RAS'!E134</f>
        <v>59016.58</v>
      </c>
      <c r="E130" s="2">
        <v>0</v>
      </c>
      <c r="F130" s="2">
        <v>0</v>
      </c>
      <c r="G130" s="3">
        <f t="shared" si="0"/>
        <v>22749.940770000001</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58322.97</v>
      </c>
      <c r="D131" s="2">
        <f>'PR-RAS'!E135</f>
        <v>59016.58</v>
      </c>
      <c r="E131" s="2">
        <v>0</v>
      </c>
      <c r="F131" s="2">
        <v>0</v>
      </c>
      <c r="G131" s="3">
        <f t="shared" si="0"/>
        <v>22926.296900000001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45619.21</v>
      </c>
      <c r="D132" s="2">
        <f>'PR-RAS'!E136</f>
        <v>38681.730000000003</v>
      </c>
      <c r="E132" s="2">
        <v>0</v>
      </c>
      <c r="F132" s="2">
        <v>0</v>
      </c>
      <c r="G132" s="3">
        <f t="shared" si="0"/>
        <v>16110.729770000002</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8449.0400000000009</v>
      </c>
      <c r="D133" s="2">
        <f>'PR-RAS'!E137</f>
        <v>16080.13</v>
      </c>
      <c r="E133" s="2">
        <v>0</v>
      </c>
      <c r="F133" s="2">
        <v>0</v>
      </c>
      <c r="G133" s="3">
        <f t="shared" si="0"/>
        <v>5360.4276000000009</v>
      </c>
      <c r="H133" s="3">
        <f t="shared" si="1"/>
        <v>0.17000000000007276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4254.72</v>
      </c>
      <c r="D134" s="2">
        <f>'PR-RAS'!E138</f>
        <v>4254.72</v>
      </c>
      <c r="E134" s="2">
        <v>0</v>
      </c>
      <c r="F134" s="2">
        <v>0</v>
      </c>
      <c r="G134" s="3">
        <f t="shared" si="0"/>
        <v>1697.63328</v>
      </c>
      <c r="H134" s="3">
        <f t="shared" si="1"/>
        <v>0.55999999999949068</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651016.78</v>
      </c>
      <c r="D148" s="2">
        <f>'PR-RAS'!E152</f>
        <v>721995.37</v>
      </c>
      <c r="E148" s="2">
        <v>0</v>
      </c>
      <c r="F148" s="2">
        <v>0</v>
      </c>
      <c r="G148" s="3">
        <f t="shared" si="0"/>
        <v>307966.10544000001</v>
      </c>
      <c r="H148" s="3">
        <f t="shared" si="1"/>
        <v>0.58999999996740371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539967.03</v>
      </c>
      <c r="D149" s="2">
        <f>'PR-RAS'!E153</f>
        <v>627786.65999999992</v>
      </c>
      <c r="E149" s="2">
        <v>0</v>
      </c>
      <c r="F149" s="2">
        <v>0</v>
      </c>
      <c r="G149" s="3">
        <f t="shared" si="0"/>
        <v>265739.97179999994</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452178.08</v>
      </c>
      <c r="D150" s="2">
        <f>'PR-RAS'!E154</f>
        <v>526458.28999999992</v>
      </c>
      <c r="E150" s="2">
        <v>0</v>
      </c>
      <c r="F150" s="2">
        <v>0</v>
      </c>
      <c r="G150" s="3">
        <f t="shared" si="0"/>
        <v>224259.10433999999</v>
      </c>
      <c r="H150" s="3">
        <f t="shared" si="1"/>
        <v>0.36999999993713573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438369.4</v>
      </c>
      <c r="D151" s="2">
        <f>'PR-RAS'!E155</f>
        <v>504908.42</v>
      </c>
      <c r="E151" s="2">
        <v>0</v>
      </c>
      <c r="F151" s="2">
        <v>0</v>
      </c>
      <c r="G151" s="3">
        <f t="shared" si="0"/>
        <v>217227.93599999999</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6423.63</v>
      </c>
      <c r="D153" s="2">
        <f>'PR-RAS'!E157</f>
        <v>11920.86</v>
      </c>
      <c r="E153" s="2">
        <v>0</v>
      </c>
      <c r="F153" s="2">
        <v>0</v>
      </c>
      <c r="G153" s="3">
        <f t="shared" si="0"/>
        <v>4600.3332</v>
      </c>
      <c r="H153" s="3">
        <f t="shared" si="1"/>
        <v>0.50999999999930878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7385.05</v>
      </c>
      <c r="D154" s="2">
        <f>'PR-RAS'!E158</f>
        <v>9629.01</v>
      </c>
      <c r="E154" s="2">
        <v>0</v>
      </c>
      <c r="F154" s="2">
        <v>0</v>
      </c>
      <c r="G154" s="3">
        <f t="shared" si="0"/>
        <v>4076.3897099999999</v>
      </c>
      <c r="H154" s="3">
        <f t="shared" si="1"/>
        <v>6.0000000000400178E-2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13292.36</v>
      </c>
      <c r="D155" s="2">
        <f>'PR-RAS'!E159</f>
        <v>14400.65</v>
      </c>
      <c r="E155" s="2">
        <v>0</v>
      </c>
      <c r="F155" s="2">
        <v>0</v>
      </c>
      <c r="G155" s="3">
        <f t="shared" si="0"/>
        <v>6482.4236400000009</v>
      </c>
      <c r="H155" s="3">
        <f t="shared" si="1"/>
        <v>0.71000000000094587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74496.59</v>
      </c>
      <c r="D156" s="2">
        <f>'PR-RAS'!E160</f>
        <v>86927.72</v>
      </c>
      <c r="E156" s="2">
        <v>0</v>
      </c>
      <c r="F156" s="2">
        <v>0</v>
      </c>
      <c r="G156" s="3">
        <f t="shared" si="0"/>
        <v>38494.56465</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74496.59</v>
      </c>
      <c r="D158" s="2">
        <f>'PR-RAS'!E162</f>
        <v>86927.72</v>
      </c>
      <c r="E158" s="2">
        <v>0</v>
      </c>
      <c r="F158" s="2">
        <v>0</v>
      </c>
      <c r="G158" s="3">
        <f t="shared" si="0"/>
        <v>38991.268709999997</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107300.83</v>
      </c>
      <c r="D160" s="2">
        <f>'PR-RAS'!E164</f>
        <v>89040.13</v>
      </c>
      <c r="E160" s="2">
        <v>0</v>
      </c>
      <c r="F160" s="2">
        <v>0</v>
      </c>
      <c r="G160" s="3">
        <f t="shared" si="0"/>
        <v>45375.593310000004</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33851.730000000003</v>
      </c>
      <c r="D161" s="2">
        <f>'PR-RAS'!E165</f>
        <v>35620.639999999999</v>
      </c>
      <c r="E161" s="2">
        <v>0</v>
      </c>
      <c r="F161" s="2">
        <v>0</v>
      </c>
      <c r="G161" s="3">
        <f t="shared" si="0"/>
        <v>16814.881600000001</v>
      </c>
      <c r="H161" s="3">
        <f t="shared" si="1"/>
        <v>0.62999999999738066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3541.08</v>
      </c>
      <c r="D162" s="2">
        <f>'PR-RAS'!E166</f>
        <v>3018.62</v>
      </c>
      <c r="E162" s="2">
        <v>0</v>
      </c>
      <c r="F162" s="2">
        <v>0</v>
      </c>
      <c r="G162" s="3">
        <f t="shared" si="0"/>
        <v>1542.10952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29604.47</v>
      </c>
      <c r="D163" s="2">
        <f>'PR-RAS'!E167</f>
        <v>31451.21</v>
      </c>
      <c r="E163" s="2">
        <v>0</v>
      </c>
      <c r="F163" s="2">
        <v>0</v>
      </c>
      <c r="G163" s="3">
        <f t="shared" si="0"/>
        <v>14986.116180000001</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493.86</v>
      </c>
      <c r="D164" s="2">
        <f>'PR-RAS'!E168</f>
        <v>1035</v>
      </c>
      <c r="E164" s="2">
        <v>0</v>
      </c>
      <c r="F164" s="2">
        <v>0</v>
      </c>
      <c r="G164" s="3">
        <f t="shared" si="0"/>
        <v>417.90918000000005</v>
      </c>
      <c r="H164" s="3">
        <f t="shared" si="1"/>
        <v>0.13999999999998636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212.32</v>
      </c>
      <c r="D165" s="2">
        <f>'PR-RAS'!E169</f>
        <v>115.81</v>
      </c>
      <c r="E165" s="2">
        <v>0</v>
      </c>
      <c r="F165" s="2">
        <v>0</v>
      </c>
      <c r="G165" s="3">
        <f t="shared" si="0"/>
        <v>72.806160000000006</v>
      </c>
      <c r="H165" s="3">
        <f t="shared" si="1"/>
        <v>0.50999999999999091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43296.529999999992</v>
      </c>
      <c r="D166" s="2">
        <f>'PR-RAS'!E170</f>
        <v>34268.28</v>
      </c>
      <c r="E166" s="2">
        <v>0</v>
      </c>
      <c r="F166" s="2">
        <v>0</v>
      </c>
      <c r="G166" s="3">
        <f t="shared" si="0"/>
        <v>18452.459849999999</v>
      </c>
      <c r="H166" s="3">
        <f t="shared" si="1"/>
        <v>0.75000000000727596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8546.02</v>
      </c>
      <c r="D167" s="2">
        <f>'PR-RAS'!E171</f>
        <v>6923.63</v>
      </c>
      <c r="E167" s="2">
        <v>0</v>
      </c>
      <c r="F167" s="2">
        <v>0</v>
      </c>
      <c r="G167" s="3">
        <f t="shared" si="0"/>
        <v>3717.2844799999998</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21486.01</v>
      </c>
      <c r="D168" s="2">
        <f>'PR-RAS'!E172</f>
        <v>15617.27</v>
      </c>
      <c r="E168" s="2">
        <v>0</v>
      </c>
      <c r="F168" s="2">
        <v>0</v>
      </c>
      <c r="G168" s="3">
        <f t="shared" si="0"/>
        <v>8804.3318500000005</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9092.56</v>
      </c>
      <c r="D169" s="2">
        <f>'PR-RAS'!E173</f>
        <v>8796.82</v>
      </c>
      <c r="E169" s="2">
        <v>0</v>
      </c>
      <c r="F169" s="2">
        <v>0</v>
      </c>
      <c r="G169" s="3">
        <f t="shared" si="0"/>
        <v>4483.2815999999993</v>
      </c>
      <c r="H169" s="3">
        <f t="shared" si="1"/>
        <v>0.62000000000080036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236.5</v>
      </c>
      <c r="D170" s="2">
        <f>'PR-RAS'!E174</f>
        <v>150.34</v>
      </c>
      <c r="E170" s="2">
        <v>0</v>
      </c>
      <c r="F170" s="2">
        <v>0</v>
      </c>
      <c r="G170" s="3">
        <f t="shared" si="0"/>
        <v>90.783420000000021</v>
      </c>
      <c r="H170" s="3">
        <f t="shared" si="1"/>
        <v>0.84000000000000341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3819.45</v>
      </c>
      <c r="D171" s="2">
        <f>'PR-RAS'!E175</f>
        <v>2745.47</v>
      </c>
      <c r="E171" s="2">
        <v>0</v>
      </c>
      <c r="F171" s="2">
        <v>0</v>
      </c>
      <c r="G171" s="3">
        <f t="shared" si="0"/>
        <v>1582.7663</v>
      </c>
      <c r="H171" s="3">
        <f t="shared" si="1"/>
        <v>0.91999999999961801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115.99</v>
      </c>
      <c r="D173" s="2">
        <f>'PR-RAS'!E177</f>
        <v>34.75</v>
      </c>
      <c r="E173" s="2">
        <v>0</v>
      </c>
      <c r="F173" s="2">
        <v>0</v>
      </c>
      <c r="G173" s="3">
        <f t="shared" si="0"/>
        <v>31.90428</v>
      </c>
      <c r="H173" s="3">
        <f t="shared" si="1"/>
        <v>0.26000000000000512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25280.13</v>
      </c>
      <c r="D174" s="2">
        <f>'PR-RAS'!E178</f>
        <v>13336.859999999999</v>
      </c>
      <c r="E174" s="2">
        <v>0</v>
      </c>
      <c r="F174" s="2">
        <v>0</v>
      </c>
      <c r="G174" s="3">
        <f t="shared" si="0"/>
        <v>8988.0160499999984</v>
      </c>
      <c r="H174" s="3">
        <f t="shared" si="1"/>
        <v>0.27000000000225555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1594.47</v>
      </c>
      <c r="D175" s="2">
        <f>'PR-RAS'!E179</f>
        <v>1748.94</v>
      </c>
      <c r="E175" s="2">
        <v>0</v>
      </c>
      <c r="F175" s="2">
        <v>0</v>
      </c>
      <c r="G175" s="3">
        <f t="shared" si="0"/>
        <v>886.06889999999999</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13547.94</v>
      </c>
      <c r="D176" s="2">
        <f>'PR-RAS'!E180</f>
        <v>1860.9</v>
      </c>
      <c r="E176" s="2">
        <v>0</v>
      </c>
      <c r="F176" s="2">
        <v>0</v>
      </c>
      <c r="G176" s="3">
        <f t="shared" si="0"/>
        <v>3022.2045000000003</v>
      </c>
      <c r="H176" s="3">
        <f t="shared" si="1"/>
        <v>0.15999999999939973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127.44</v>
      </c>
      <c r="D177" s="2">
        <f>'PR-RAS'!E181</f>
        <v>116.82</v>
      </c>
      <c r="E177" s="2">
        <v>0</v>
      </c>
      <c r="F177" s="2">
        <v>0</v>
      </c>
      <c r="G177" s="3">
        <f t="shared" si="0"/>
        <v>63.550079999999994</v>
      </c>
      <c r="H177" s="3">
        <f t="shared" si="1"/>
        <v>0.62000000000000455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2194.63</v>
      </c>
      <c r="D178" s="2">
        <f>'PR-RAS'!E182</f>
        <v>3408.09</v>
      </c>
      <c r="E178" s="2">
        <v>0</v>
      </c>
      <c r="F178" s="2">
        <v>0</v>
      </c>
      <c r="G178" s="3">
        <f t="shared" si="0"/>
        <v>1594.9133700000002</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1663.83</v>
      </c>
      <c r="D179" s="2">
        <f>'PR-RAS'!E183</f>
        <v>0</v>
      </c>
      <c r="E179" s="2">
        <v>0</v>
      </c>
      <c r="F179" s="2">
        <v>0</v>
      </c>
      <c r="G179" s="3">
        <f t="shared" si="0"/>
        <v>296.16173999999995</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228.9</v>
      </c>
      <c r="D180" s="2">
        <f>'PR-RAS'!E184</f>
        <v>2793.8</v>
      </c>
      <c r="E180" s="2">
        <v>0</v>
      </c>
      <c r="F180" s="2">
        <v>0</v>
      </c>
      <c r="G180" s="3">
        <f t="shared" si="0"/>
        <v>1041.1534999999999</v>
      </c>
      <c r="H180" s="3">
        <f t="shared" si="1"/>
        <v>0.29999999999981242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1493.06</v>
      </c>
      <c r="D181" s="2">
        <f>'PR-RAS'!E185</f>
        <v>0</v>
      </c>
      <c r="E181" s="2">
        <v>0</v>
      </c>
      <c r="F181" s="2">
        <v>0</v>
      </c>
      <c r="G181" s="3">
        <f t="shared" si="0"/>
        <v>268.75079999999997</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2777.89</v>
      </c>
      <c r="D182" s="2">
        <f>'PR-RAS'!E186</f>
        <v>2939.89</v>
      </c>
      <c r="E182" s="2">
        <v>0</v>
      </c>
      <c r="F182" s="2">
        <v>0</v>
      </c>
      <c r="G182" s="3">
        <f t="shared" si="0"/>
        <v>1567.03827</v>
      </c>
      <c r="H182" s="3">
        <f t="shared" si="1"/>
        <v>0.22000000000025466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1651.97</v>
      </c>
      <c r="D183" s="2">
        <f>'PR-RAS'!E187</f>
        <v>468.42</v>
      </c>
      <c r="E183" s="2">
        <v>0</v>
      </c>
      <c r="F183" s="2">
        <v>0</v>
      </c>
      <c r="G183" s="3">
        <f t="shared" si="0"/>
        <v>471.16341999999997</v>
      </c>
      <c r="H183" s="3">
        <f t="shared" si="1"/>
        <v>0.44999999999998863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37.46</v>
      </c>
      <c r="D184" s="2">
        <f>'PR-RAS'!E188</f>
        <v>0</v>
      </c>
      <c r="E184" s="2">
        <v>0</v>
      </c>
      <c r="F184" s="2">
        <v>0</v>
      </c>
      <c r="G184" s="3">
        <f t="shared" si="0"/>
        <v>6.8551799999999998</v>
      </c>
      <c r="H184" s="3">
        <f t="shared" si="1"/>
        <v>0.46000000000000085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4834.9800000000005</v>
      </c>
      <c r="D190" s="2">
        <f>'PR-RAS'!E194</f>
        <v>5814.3499999999995</v>
      </c>
      <c r="E190" s="2">
        <v>0</v>
      </c>
      <c r="F190" s="2">
        <v>0</v>
      </c>
      <c r="G190" s="3">
        <f t="shared" si="0"/>
        <v>3111.6355200000003</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1585.21</v>
      </c>
      <c r="D192" s="2">
        <f>'PR-RAS'!E196</f>
        <v>1591.85</v>
      </c>
      <c r="E192" s="2">
        <v>0</v>
      </c>
      <c r="F192" s="2">
        <v>0</v>
      </c>
      <c r="G192" s="3">
        <f t="shared" si="0"/>
        <v>910.86180999999999</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628.64</v>
      </c>
      <c r="D193" s="2">
        <f>'PR-RAS'!E197</f>
        <v>1669.39</v>
      </c>
      <c r="E193" s="2">
        <v>0</v>
      </c>
      <c r="F193" s="2">
        <v>0</v>
      </c>
      <c r="G193" s="3">
        <f t="shared" si="0"/>
        <v>761.74464</v>
      </c>
      <c r="H193" s="3">
        <f t="shared" si="1"/>
        <v>0.75000000000011369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95</v>
      </c>
      <c r="E194" s="2">
        <v>0</v>
      </c>
      <c r="F194" s="2">
        <v>0</v>
      </c>
      <c r="G194" s="3">
        <f t="shared" si="0"/>
        <v>72.971370000000007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2188.41</v>
      </c>
      <c r="D195" s="2">
        <f>'PR-RAS'!E199</f>
        <v>2349.21</v>
      </c>
      <c r="E195" s="2">
        <v>0</v>
      </c>
      <c r="F195" s="2">
        <v>0</v>
      </c>
      <c r="G195" s="3">
        <f t="shared" si="0"/>
        <v>1336.04502</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244.63</v>
      </c>
      <c r="D197" s="2">
        <f>'PR-RAS'!E201</f>
        <v>108.9</v>
      </c>
      <c r="E197" s="2">
        <v>0</v>
      </c>
      <c r="F197" s="2">
        <v>0</v>
      </c>
      <c r="G197" s="3">
        <f t="shared" si="0"/>
        <v>90.636279999999999</v>
      </c>
      <c r="H197" s="3">
        <f t="shared" si="1"/>
        <v>0.46999999999999886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331.26</v>
      </c>
      <c r="D198" s="2">
        <f>'PR-RAS'!E202</f>
        <v>1718.31</v>
      </c>
      <c r="E198" s="2">
        <v>0</v>
      </c>
      <c r="F198" s="2">
        <v>0</v>
      </c>
      <c r="G198" s="3">
        <f t="shared" si="0"/>
        <v>742.27236000000005</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331.26</v>
      </c>
      <c r="D212" s="2">
        <f>'PR-RAS'!E216</f>
        <v>1718.31</v>
      </c>
      <c r="E212" s="2">
        <v>0</v>
      </c>
      <c r="F212" s="2">
        <v>0</v>
      </c>
      <c r="G212" s="3">
        <f t="shared" si="0"/>
        <v>795.02268000000004</v>
      </c>
      <c r="H212" s="3">
        <f t="shared" si="1"/>
        <v>0.56999999999993634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331.26</v>
      </c>
      <c r="D213" s="2">
        <f>'PR-RAS'!E217</f>
        <v>1718.31</v>
      </c>
      <c r="E213" s="2">
        <v>0</v>
      </c>
      <c r="F213" s="2">
        <v>0</v>
      </c>
      <c r="G213" s="3">
        <f t="shared" si="0"/>
        <v>798.79056000000003</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3278.23</v>
      </c>
      <c r="D258" s="2">
        <f>'PR-RAS'!E262</f>
        <v>3313.72</v>
      </c>
      <c r="E258" s="2">
        <v>0</v>
      </c>
      <c r="F258" s="2">
        <v>0</v>
      </c>
      <c r="G258" s="3">
        <f t="shared" si="0"/>
        <v>2545.7571900000003</v>
      </c>
      <c r="H258" s="3">
        <f t="shared" si="1"/>
        <v>0.51000000000021828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3278.23</v>
      </c>
      <c r="D265" s="2">
        <f>'PR-RAS'!E269</f>
        <v>3313.72</v>
      </c>
      <c r="E265" s="2">
        <v>0</v>
      </c>
      <c r="F265" s="2">
        <v>0</v>
      </c>
      <c r="G265" s="3">
        <f t="shared" si="0"/>
        <v>2615.0968800000001</v>
      </c>
      <c r="H265" s="3">
        <f t="shared" si="1"/>
        <v>0.51000000000021828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3278.23</v>
      </c>
      <c r="D267" s="2">
        <f>'PR-RAS'!E271</f>
        <v>3313.72</v>
      </c>
      <c r="E267" s="2">
        <v>0</v>
      </c>
      <c r="F267" s="2">
        <v>0</v>
      </c>
      <c r="G267" s="3">
        <f t="shared" si="0"/>
        <v>2634.9082200000003</v>
      </c>
      <c r="H267" s="3">
        <f t="shared" si="1"/>
        <v>0.51000000000021828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139.43</v>
      </c>
      <c r="D269" s="2">
        <f>'PR-RAS'!E273</f>
        <v>136.55000000000001</v>
      </c>
      <c r="E269" s="2">
        <v>0</v>
      </c>
      <c r="F269" s="2">
        <v>0</v>
      </c>
      <c r="G269" s="3">
        <f t="shared" si="0"/>
        <v>110.55804000000002</v>
      </c>
      <c r="H269" s="3">
        <f t="shared" si="1"/>
        <v>0.87999999999999545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139.43</v>
      </c>
      <c r="D270" s="2">
        <f>'PR-RAS'!E274</f>
        <v>136.55000000000001</v>
      </c>
      <c r="E270" s="2">
        <v>0</v>
      </c>
      <c r="F270" s="2">
        <v>0</v>
      </c>
      <c r="G270" s="3">
        <f t="shared" si="0"/>
        <v>110.97057000000001</v>
      </c>
      <c r="H270" s="3">
        <f t="shared" si="1"/>
        <v>0.87999999999999545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139.43</v>
      </c>
      <c r="D272" s="2">
        <f>'PR-RAS'!E276</f>
        <v>136.55000000000001</v>
      </c>
      <c r="E272" s="2">
        <v>0</v>
      </c>
      <c r="F272" s="2">
        <v>0</v>
      </c>
      <c r="G272" s="3">
        <f t="shared" si="0"/>
        <v>111.79563000000002</v>
      </c>
      <c r="H272" s="3">
        <f t="shared" si="1"/>
        <v>0.87999999999999545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651016.78</v>
      </c>
      <c r="D295" s="2">
        <f>'PR-RAS'!E299</f>
        <v>721995.37</v>
      </c>
      <c r="E295" s="2">
        <v>0</v>
      </c>
      <c r="F295" s="2">
        <v>0</v>
      </c>
      <c r="G295" s="3">
        <f t="shared" si="12"/>
        <v>615932.21088000003</v>
      </c>
      <c r="H295" s="3">
        <f t="shared" si="13"/>
        <v>0.58999999996740371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3688.9699999998556</v>
      </c>
      <c r="D296" s="2">
        <f>'PR-RAS'!E300</f>
        <v>19525.640000000014</v>
      </c>
      <c r="E296" s="2">
        <v>0</v>
      </c>
      <c r="F296" s="2">
        <v>0</v>
      </c>
      <c r="G296" s="3">
        <f t="shared" si="12"/>
        <v>12608.373749999964</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3725.25</v>
      </c>
      <c r="D298" s="2">
        <f>'PR-RAS'!E302</f>
        <v>0</v>
      </c>
      <c r="E298" s="2">
        <v>0</v>
      </c>
      <c r="F298" s="2">
        <v>0</v>
      </c>
      <c r="G298" s="3">
        <f t="shared" si="12"/>
        <v>1106.3992499999999</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13457.730000000001</v>
      </c>
      <c r="D355" s="2">
        <f>'PR-RAS'!E360</f>
        <v>17049.45</v>
      </c>
      <c r="E355" s="2">
        <v>0</v>
      </c>
      <c r="F355" s="2">
        <v>0</v>
      </c>
      <c r="G355" s="3">
        <f t="shared" si="12"/>
        <v>16835.047020000002</v>
      </c>
      <c r="H355" s="3">
        <f t="shared" si="13"/>
        <v>0.71999999999934516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13457.730000000001</v>
      </c>
      <c r="D368" s="2">
        <f>'PR-RAS'!E373</f>
        <v>2402.02</v>
      </c>
      <c r="E368" s="2">
        <v>0</v>
      </c>
      <c r="F368" s="2">
        <v>0</v>
      </c>
      <c r="G368" s="3">
        <f t="shared" si="12"/>
        <v>6702.0695900000001</v>
      </c>
      <c r="H368" s="3">
        <f t="shared" si="13"/>
        <v>0.28999999999859938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12024.04</v>
      </c>
      <c r="D374" s="2">
        <f>'PR-RAS'!E379</f>
        <v>1250</v>
      </c>
      <c r="E374" s="2">
        <v>0</v>
      </c>
      <c r="F374" s="2">
        <v>0</v>
      </c>
      <c r="G374" s="3">
        <f t="shared" si="12"/>
        <v>5417.4669199999998</v>
      </c>
      <c r="H374" s="3">
        <f t="shared" si="13"/>
        <v>4.0000000000873115E-2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8449.0400000000009</v>
      </c>
      <c r="D375" s="2">
        <f>'PR-RAS'!E380</f>
        <v>0</v>
      </c>
      <c r="E375" s="2">
        <v>0</v>
      </c>
      <c r="F375" s="2">
        <v>0</v>
      </c>
      <c r="G375" s="3">
        <f t="shared" si="12"/>
        <v>3159.9409600000004</v>
      </c>
      <c r="H375" s="3">
        <f t="shared" si="13"/>
        <v>4.0000000000873115E-2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3575</v>
      </c>
      <c r="D377" s="2">
        <f>'PR-RAS'!E382</f>
        <v>1250</v>
      </c>
      <c r="E377" s="2">
        <v>0</v>
      </c>
      <c r="F377" s="2">
        <v>0</v>
      </c>
      <c r="G377" s="3">
        <f t="shared" si="12"/>
        <v>2284.1999999999998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1433.69</v>
      </c>
      <c r="D388" s="2">
        <f>'PR-RAS'!E393</f>
        <v>1152.02</v>
      </c>
      <c r="E388" s="2">
        <v>0</v>
      </c>
      <c r="F388" s="2">
        <v>0</v>
      </c>
      <c r="G388" s="3">
        <f t="shared" si="12"/>
        <v>1446.5015100000001</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1433.69</v>
      </c>
      <c r="D389" s="2">
        <f>'PR-RAS'!E394</f>
        <v>1152.02</v>
      </c>
      <c r="E389" s="2">
        <v>0</v>
      </c>
      <c r="F389" s="2">
        <v>0</v>
      </c>
      <c r="G389" s="3">
        <f t="shared" si="12"/>
        <v>1450.2392400000001</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14647.43</v>
      </c>
      <c r="E407" s="2">
        <v>0</v>
      </c>
      <c r="F407" s="2">
        <v>0</v>
      </c>
      <c r="G407" s="3">
        <f t="shared" si="12"/>
        <v>11893.713160000001</v>
      </c>
      <c r="H407" s="3">
        <f t="shared" si="13"/>
        <v>0.43000000000029104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14647.43</v>
      </c>
      <c r="E408" s="2">
        <v>0</v>
      </c>
      <c r="F408" s="2">
        <v>0</v>
      </c>
      <c r="G408" s="3">
        <f t="shared" si="12"/>
        <v>11923.008019999999</v>
      </c>
      <c r="H408" s="3">
        <f t="shared" si="13"/>
        <v>0.43000000000029104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13457.730000000001</v>
      </c>
      <c r="D413" s="2">
        <f>'PR-RAS'!E418</f>
        <v>17049.45</v>
      </c>
      <c r="E413" s="2">
        <v>0</v>
      </c>
      <c r="F413" s="2">
        <v>0</v>
      </c>
      <c r="G413" s="3">
        <f t="shared" si="12"/>
        <v>19593.331560000002</v>
      </c>
      <c r="H413" s="3">
        <f t="shared" si="13"/>
        <v>0.71999999999934516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9752.2000000000007</v>
      </c>
      <c r="D414" s="2">
        <f>'PR-RAS'!E419</f>
        <v>0</v>
      </c>
      <c r="E414" s="2">
        <v>0</v>
      </c>
      <c r="F414" s="2">
        <v>0</v>
      </c>
      <c r="G414" s="3">
        <f t="shared" si="12"/>
        <v>4027.6586000000002</v>
      </c>
      <c r="H414" s="3">
        <f t="shared" si="13"/>
        <v>0.2000000000007276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654705.74999999988</v>
      </c>
      <c r="D417" s="2">
        <f>'PR-RAS'!E422</f>
        <v>741521.01</v>
      </c>
      <c r="E417" s="2">
        <v>0</v>
      </c>
      <c r="F417" s="2">
        <v>0</v>
      </c>
      <c r="G417" s="3">
        <f t="shared" si="12"/>
        <v>889303.07231999992</v>
      </c>
      <c r="H417" s="3">
        <f t="shared" si="13"/>
        <v>0.26000000012572855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664474.51</v>
      </c>
      <c r="D418" s="2">
        <f>'PR-RAS'!E423</f>
        <v>739044.82</v>
      </c>
      <c r="E418" s="2">
        <v>0</v>
      </c>
      <c r="F418" s="2">
        <v>0</v>
      </c>
      <c r="G418" s="3">
        <f t="shared" si="12"/>
        <v>893449.25054999988</v>
      </c>
      <c r="H418" s="3">
        <f t="shared" si="13"/>
        <v>0.67000000004190952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2476.1900000000605</v>
      </c>
      <c r="E419" s="2">
        <v>0</v>
      </c>
      <c r="F419" s="2">
        <v>0</v>
      </c>
      <c r="G419" s="3">
        <f t="shared" si="12"/>
        <v>2070.0948400000507</v>
      </c>
      <c r="H419" s="3">
        <f t="shared" si="13"/>
        <v>0.19000000006053597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9768.7600000001257</v>
      </c>
      <c r="D420" s="2">
        <f>'PR-RAS'!E425</f>
        <v>0</v>
      </c>
      <c r="E420" s="2">
        <v>0</v>
      </c>
      <c r="F420" s="2">
        <v>0</v>
      </c>
      <c r="G420" s="3">
        <f t="shared" si="12"/>
        <v>4093.1104400000527</v>
      </c>
      <c r="H420" s="3">
        <f t="shared" si="13"/>
        <v>0.23999999987427145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13477.45</v>
      </c>
      <c r="D421" s="2">
        <f>'PR-RAS'!E426</f>
        <v>0</v>
      </c>
      <c r="E421" s="2">
        <v>0</v>
      </c>
      <c r="F421" s="2">
        <v>0</v>
      </c>
      <c r="G421" s="3">
        <f t="shared" si="12"/>
        <v>5660.5290000000005</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4254.72</v>
      </c>
      <c r="D529" s="2">
        <f>'PR-RAS'!E535</f>
        <v>4254.72</v>
      </c>
      <c r="E529" s="2">
        <v>0</v>
      </c>
      <c r="F529" s="2">
        <v>0</v>
      </c>
      <c r="G529" s="3">
        <f t="shared" ref="G529:G836" si="14">(B529/1000)*(C529*1+D529*2)</f>
        <v>6739.4764800000003</v>
      </c>
      <c r="H529" s="3">
        <f t="shared" ref="H529:H836" si="15">ABS(C529-ROUND(C529,0))+ABS(D529-ROUND(D529,0))</f>
        <v>0.55999999999949068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4254.72</v>
      </c>
      <c r="D591" s="2">
        <f>'PR-RAS'!E597</f>
        <v>4254.72</v>
      </c>
      <c r="E591" s="2">
        <v>0</v>
      </c>
      <c r="F591" s="2">
        <v>0</v>
      </c>
      <c r="G591" s="3">
        <f t="shared" si="14"/>
        <v>7530.8543999999993</v>
      </c>
      <c r="H591" s="3">
        <f t="shared" si="15"/>
        <v>0.55999999999949068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4254.72</v>
      </c>
      <c r="D603" s="2">
        <f>'PR-RAS'!E609</f>
        <v>4254.72</v>
      </c>
      <c r="E603" s="2">
        <v>0</v>
      </c>
      <c r="F603" s="2">
        <v>0</v>
      </c>
      <c r="G603" s="3">
        <f t="shared" si="14"/>
        <v>7684.0243199999995</v>
      </c>
      <c r="H603" s="3">
        <f t="shared" si="15"/>
        <v>0.55999999999949068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4254.72</v>
      </c>
      <c r="D604" s="2">
        <f>'PR-RAS'!E610</f>
        <v>4254.72</v>
      </c>
      <c r="E604" s="2">
        <v>0</v>
      </c>
      <c r="F604" s="2">
        <v>0</v>
      </c>
      <c r="G604" s="3">
        <f t="shared" si="14"/>
        <v>7696.7884799999993</v>
      </c>
      <c r="H604" s="3">
        <f t="shared" si="15"/>
        <v>0.55999999999949068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4254.72</v>
      </c>
      <c r="D634" s="2">
        <f>'PR-RAS'!E640</f>
        <v>4254.72</v>
      </c>
      <c r="E634" s="2">
        <v>0</v>
      </c>
      <c r="F634" s="2">
        <v>0</v>
      </c>
      <c r="G634" s="3">
        <f t="shared" si="14"/>
        <v>8079.7132799999999</v>
      </c>
      <c r="H634" s="3">
        <f t="shared" si="15"/>
        <v>0.55999999999949068</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654705.74999999988</v>
      </c>
      <c r="D637" s="2">
        <f>'PR-RAS'!E643</f>
        <v>741521.01</v>
      </c>
      <c r="E637" s="2">
        <v>0</v>
      </c>
      <c r="F637" s="2">
        <v>0</v>
      </c>
      <c r="G637" s="3">
        <f t="shared" si="14"/>
        <v>1359607.5817200001</v>
      </c>
      <c r="H637" s="3">
        <f t="shared" si="15"/>
        <v>0.26000000012572855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668729.23</v>
      </c>
      <c r="D638" s="2">
        <f>'PR-RAS'!E644</f>
        <v>743299.53999999992</v>
      </c>
      <c r="E638" s="2">
        <v>0</v>
      </c>
      <c r="F638" s="2">
        <v>0</v>
      </c>
      <c r="G638" s="3">
        <f t="shared" si="14"/>
        <v>1372944.1334699998</v>
      </c>
      <c r="H638" s="3">
        <f t="shared" si="15"/>
        <v>0.69000000006053597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14023.480000000098</v>
      </c>
      <c r="D640" s="2">
        <f>'PR-RAS'!E646</f>
        <v>1778.5299999999115</v>
      </c>
      <c r="E640" s="2">
        <v>0</v>
      </c>
      <c r="F640" s="2">
        <v>0</v>
      </c>
      <c r="G640" s="3">
        <f t="shared" si="14"/>
        <v>11233.96505999995</v>
      </c>
      <c r="H640" s="3">
        <f t="shared" si="15"/>
        <v>0.95000000018626451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13477.45</v>
      </c>
      <c r="D641" s="2">
        <f>'PR-RAS'!E647</f>
        <v>0</v>
      </c>
      <c r="E641" s="2">
        <v>0</v>
      </c>
      <c r="F641" s="2">
        <v>0</v>
      </c>
      <c r="G641" s="3">
        <f t="shared" si="14"/>
        <v>8625.5680000000011</v>
      </c>
      <c r="H641" s="3">
        <f t="shared" si="15"/>
        <v>0.4500000000007276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546.03000000009706</v>
      </c>
      <c r="D644" s="2">
        <f>'PR-RAS'!E650</f>
        <v>1778.5299999999115</v>
      </c>
      <c r="E644" s="2">
        <v>0</v>
      </c>
      <c r="F644" s="2">
        <v>0</v>
      </c>
      <c r="G644" s="3">
        <f t="shared" si="14"/>
        <v>2638.2868699999485</v>
      </c>
      <c r="H644" s="3">
        <f t="shared" si="15"/>
        <v>0.50000000018553692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47227.14</v>
      </c>
      <c r="D645" s="2">
        <f>'PR-RAS'!E651</f>
        <v>0</v>
      </c>
      <c r="E645" s="2">
        <v>0</v>
      </c>
      <c r="F645" s="2">
        <v>0</v>
      </c>
      <c r="G645" s="3">
        <f t="shared" si="14"/>
        <v>30414.278160000002</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23488.080000000002</v>
      </c>
      <c r="D646" s="2">
        <f>'PR-RAS'!E653</f>
        <v>5149.16</v>
      </c>
      <c r="E646" s="2">
        <v>0</v>
      </c>
      <c r="F646" s="2">
        <v>0</v>
      </c>
      <c r="G646" s="3">
        <f t="shared" si="14"/>
        <v>21792.228000000003</v>
      </c>
      <c r="H646" s="3">
        <f t="shared" si="15"/>
        <v>0.24000000000160071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77819.13</v>
      </c>
      <c r="D647" s="2">
        <f>'PR-RAS'!E654</f>
        <v>5678.79</v>
      </c>
      <c r="E647" s="2">
        <v>0</v>
      </c>
      <c r="F647" s="2">
        <v>0</v>
      </c>
      <c r="G647" s="3">
        <f t="shared" si="14"/>
        <v>57608.154660000007</v>
      </c>
      <c r="H647" s="3">
        <f t="shared" si="15"/>
        <v>0.34000000000469299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96158.05</v>
      </c>
      <c r="D648" s="2">
        <f>'PR-RAS'!E655</f>
        <v>10827.95</v>
      </c>
      <c r="E648" s="2">
        <v>0</v>
      </c>
      <c r="F648" s="2">
        <v>0</v>
      </c>
      <c r="G648" s="3">
        <f t="shared" si="14"/>
        <v>76225.625650000016</v>
      </c>
      <c r="H648" s="3">
        <f t="shared" si="15"/>
        <v>0.10000000000218279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5149.1600000000035</v>
      </c>
      <c r="D649" s="2">
        <f>'PR-RAS'!E656</f>
        <v>0</v>
      </c>
      <c r="E649" s="2">
        <v>0</v>
      </c>
      <c r="F649" s="2">
        <v>0</v>
      </c>
      <c r="G649" s="3">
        <f t="shared" si="14"/>
        <v>3336.6556800000026</v>
      </c>
      <c r="H649" s="3">
        <f t="shared" si="15"/>
        <v>0.16000000000349246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581553.03</v>
      </c>
      <c r="D676" s="2">
        <f>'PR-RAS'!E683</f>
        <v>675211.3</v>
      </c>
      <c r="E676" s="2">
        <v>0</v>
      </c>
      <c r="F676" s="2">
        <v>0</v>
      </c>
      <c r="G676" s="3">
        <f t="shared" si="14"/>
        <v>1304083.5502500001</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9330.81</v>
      </c>
      <c r="D677" s="2">
        <f>'PR-RAS'!E684</f>
        <v>7293.13</v>
      </c>
      <c r="E677" s="2">
        <v>0</v>
      </c>
      <c r="F677" s="2">
        <v>0</v>
      </c>
      <c r="G677" s="3">
        <f t="shared" si="14"/>
        <v>16167.939320000001</v>
      </c>
      <c r="H677" s="3">
        <f t="shared" si="15"/>
        <v>0.32000000000061846</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150.52000000000001</v>
      </c>
      <c r="D717" s="2">
        <f>'PR-RAS'!E724</f>
        <v>0</v>
      </c>
      <c r="E717" s="2">
        <v>0</v>
      </c>
      <c r="F717" s="2">
        <v>0</v>
      </c>
      <c r="G717" s="3">
        <f t="shared" si="14"/>
        <v>107.77232000000001</v>
      </c>
      <c r="H717" s="3">
        <f t="shared" si="15"/>
        <v>0.47999999999998977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5066.42</v>
      </c>
      <c r="D719" s="2">
        <f>'PR-RAS'!E726</f>
        <v>0</v>
      </c>
      <c r="E719" s="2">
        <v>0</v>
      </c>
      <c r="F719" s="2">
        <v>0</v>
      </c>
      <c r="G719" s="3">
        <f t="shared" si="14"/>
        <v>3637.6895599999998</v>
      </c>
      <c r="H719" s="3">
        <f t="shared" si="15"/>
        <v>0.42000000000007276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29604.47</v>
      </c>
      <c r="D727" s="2">
        <f>'PR-RAS'!E734</f>
        <v>31451.21</v>
      </c>
      <c r="E727" s="2">
        <v>0</v>
      </c>
      <c r="F727" s="2">
        <v>0</v>
      </c>
      <c r="G727" s="3">
        <f t="shared" si="14"/>
        <v>67160.002139999997</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640</v>
      </c>
      <c r="E729" s="2">
        <v>0</v>
      </c>
      <c r="F729" s="2">
        <v>0</v>
      </c>
      <c r="G729" s="3">
        <f t="shared" si="14"/>
        <v>947.78320000000008</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1493.06</v>
      </c>
      <c r="D731" s="2">
        <f>'PR-RAS'!E738</f>
        <v>0</v>
      </c>
      <c r="E731" s="2">
        <v>0</v>
      </c>
      <c r="F731" s="2">
        <v>0</v>
      </c>
      <c r="G731" s="3">
        <f t="shared" si="14"/>
        <v>1089.9338</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25</v>
      </c>
      <c r="E736" s="2">
        <v>0</v>
      </c>
      <c r="F736" s="2">
        <v>0</v>
      </c>
      <c r="G736" s="3">
        <f t="shared" ref="G736:G737" si="28">(B736/1000)*(C736*1+D736*2)</f>
        <v>36.75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3278.23</v>
      </c>
      <c r="D848" s="2">
        <f>'PR-RAS'!E855</f>
        <v>3313.72</v>
      </c>
      <c r="E848" s="2">
        <v>0</v>
      </c>
      <c r="F848" s="2">
        <v>0</v>
      </c>
      <c r="G848" s="3">
        <f t="shared" si="34"/>
        <v>8390.1024899999993</v>
      </c>
      <c r="H848" s="3">
        <f t="shared" si="35"/>
        <v>0.51000000000021828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4254.72</v>
      </c>
      <c r="D975" s="2">
        <f>'PR-RAS'!E982</f>
        <v>4254.72</v>
      </c>
      <c r="E975" s="2">
        <v>0</v>
      </c>
      <c r="F975" s="2">
        <v>0</v>
      </c>
      <c r="G975" s="3">
        <f t="shared" si="34"/>
        <v>12432.29184</v>
      </c>
      <c r="H975" s="3">
        <f t="shared" si="35"/>
        <v>0.55999999999949068</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11030.41</v>
      </c>
      <c r="D1006" s="2">
        <f>'PR-RAS'!E1015</f>
        <v>6775.69</v>
      </c>
      <c r="E1006" s="2">
        <v>0</v>
      </c>
      <c r="F1006" s="2">
        <v>0</v>
      </c>
      <c r="G1006" s="3">
        <f t="shared" si="34"/>
        <v>24704.698949999998</v>
      </c>
      <c r="H1006" s="3">
        <f t="shared" si="35"/>
        <v>0.72000000000025466</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391455.64</v>
      </c>
      <c r="D1011" s="7">
        <f>BILANCA!E6</f>
        <v>341316.92000000004</v>
      </c>
      <c r="E1011" s="7">
        <v>0</v>
      </c>
      <c r="F1011" s="7">
        <v>0</v>
      </c>
      <c r="G1011" s="8">
        <f t="shared" ref="G1011:G1306" si="38">B1011/1000*C1011+B1011/500*D1011</f>
        <v>1074.0894800000001</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339079.34</v>
      </c>
      <c r="D1012" s="2">
        <f>BILANCA!E7</f>
        <v>338069.35000000003</v>
      </c>
      <c r="E1012" s="2">
        <v>0</v>
      </c>
      <c r="F1012" s="2">
        <v>0</v>
      </c>
      <c r="G1012" s="3">
        <f t="shared" si="38"/>
        <v>2030.4360800000004</v>
      </c>
      <c r="H1012" s="3">
        <f t="shared" si="35"/>
        <v>0.69000000006053597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43158.14</v>
      </c>
      <c r="D1013" s="2">
        <f>BILANCA!E8</f>
        <v>43158.14</v>
      </c>
      <c r="E1013" s="2">
        <v>0</v>
      </c>
      <c r="F1013" s="2">
        <v>0</v>
      </c>
      <c r="G1013" s="3">
        <f t="shared" si="38"/>
        <v>388.42326000000003</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43158.14</v>
      </c>
      <c r="D1014" s="2">
        <f>BILANCA!E9</f>
        <v>43158.14</v>
      </c>
      <c r="E1014" s="2">
        <v>0</v>
      </c>
      <c r="F1014" s="2">
        <v>0</v>
      </c>
      <c r="G1014" s="3">
        <f t="shared" si="38"/>
        <v>517.89768000000004</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292083.7</v>
      </c>
      <c r="D1017" s="2">
        <f>BILANCA!E12</f>
        <v>276426.28000000003</v>
      </c>
      <c r="E1017" s="2">
        <v>0</v>
      </c>
      <c r="F1017" s="2">
        <v>0</v>
      </c>
      <c r="G1017" s="3">
        <f t="shared" si="38"/>
        <v>5914.553820000001</v>
      </c>
      <c r="H1017" s="3">
        <f t="shared" si="35"/>
        <v>0.58000000001629815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193163.46999999997</v>
      </c>
      <c r="D1018" s="2">
        <f>BILANCA!E13</f>
        <v>189619.44</v>
      </c>
      <c r="E1018" s="2">
        <v>0</v>
      </c>
      <c r="F1018" s="2">
        <v>0</v>
      </c>
      <c r="G1018" s="3">
        <f t="shared" si="38"/>
        <v>4579.2187999999996</v>
      </c>
      <c r="H1018" s="3">
        <f t="shared" si="35"/>
        <v>0.90999999997438863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283522.8</v>
      </c>
      <c r="D1020" s="2">
        <f>BILANCA!E15</f>
        <v>283522.8</v>
      </c>
      <c r="E1020" s="2">
        <v>0</v>
      </c>
      <c r="F1020" s="2">
        <v>0</v>
      </c>
      <c r="G1020" s="3">
        <f t="shared" si="38"/>
        <v>8505.6840000000011</v>
      </c>
      <c r="H1020" s="3">
        <f t="shared" si="35"/>
        <v>0.40000000002328306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90359.33</v>
      </c>
      <c r="D1023" s="2">
        <f>BILANCA!E18</f>
        <v>93903.360000000001</v>
      </c>
      <c r="E1023" s="2">
        <v>0</v>
      </c>
      <c r="F1023" s="2">
        <v>0</v>
      </c>
      <c r="G1023" s="3">
        <f t="shared" si="38"/>
        <v>3616.1586500000003</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28308.010000000002</v>
      </c>
      <c r="D1024" s="2">
        <f>BILANCA!E19</f>
        <v>19636.580000000002</v>
      </c>
      <c r="E1024" s="2">
        <v>0</v>
      </c>
      <c r="F1024" s="2">
        <v>0</v>
      </c>
      <c r="G1024" s="3">
        <f t="shared" si="38"/>
        <v>946.13638000000014</v>
      </c>
      <c r="H1024" s="3">
        <f t="shared" si="35"/>
        <v>0.43000000000029104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75066.47</v>
      </c>
      <c r="D1025" s="2">
        <f>BILANCA!E20</f>
        <v>72486.880000000005</v>
      </c>
      <c r="E1025" s="2">
        <v>0</v>
      </c>
      <c r="F1025" s="2">
        <v>0</v>
      </c>
      <c r="G1025" s="3">
        <f t="shared" si="38"/>
        <v>3300.6034500000001</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8412.7000000000007</v>
      </c>
      <c r="D1027" s="2">
        <f>BILANCA!E22</f>
        <v>9662.7000000000007</v>
      </c>
      <c r="E1027" s="2">
        <v>0</v>
      </c>
      <c r="F1027" s="2">
        <v>0</v>
      </c>
      <c r="G1027" s="3">
        <f t="shared" si="38"/>
        <v>471.54770000000008</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1579.11</v>
      </c>
      <c r="D1030" s="2">
        <f>BILANCA!E25</f>
        <v>1579.11</v>
      </c>
      <c r="E1030" s="2">
        <v>0</v>
      </c>
      <c r="F1030" s="2">
        <v>0</v>
      </c>
      <c r="G1030" s="3">
        <f t="shared" si="38"/>
        <v>94.746600000000001</v>
      </c>
      <c r="H1030" s="3">
        <f t="shared" si="35"/>
        <v>0.21999999999979991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2346.7399999999998</v>
      </c>
      <c r="D1031" s="2">
        <f>BILANCA!E26</f>
        <v>2346.7399999999998</v>
      </c>
      <c r="E1031" s="2">
        <v>0</v>
      </c>
      <c r="F1031" s="2">
        <v>0</v>
      </c>
      <c r="G1031" s="3">
        <f t="shared" si="38"/>
        <v>147.84461999999999</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59097.01</v>
      </c>
      <c r="D1033" s="2">
        <f>BILANCA!E28</f>
        <v>66438.850000000006</v>
      </c>
      <c r="E1033" s="2">
        <v>0</v>
      </c>
      <c r="F1033" s="2">
        <v>0</v>
      </c>
      <c r="G1033" s="3">
        <f t="shared" si="38"/>
        <v>4415.4183300000004</v>
      </c>
      <c r="H1033" s="3">
        <f t="shared" si="35"/>
        <v>0.1599999999962165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36408.39</v>
      </c>
      <c r="D1034" s="2">
        <f>BILANCA!E29</f>
        <v>31268.379999999997</v>
      </c>
      <c r="E1034" s="2">
        <v>0</v>
      </c>
      <c r="F1034" s="2">
        <v>0</v>
      </c>
      <c r="G1034" s="3">
        <f t="shared" si="38"/>
        <v>2374.6835999999998</v>
      </c>
      <c r="H1034" s="3">
        <f t="shared" si="35"/>
        <v>0.76999999999679858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41120.06</v>
      </c>
      <c r="D1035" s="2">
        <f>BILANCA!E30</f>
        <v>41120.06</v>
      </c>
      <c r="E1035" s="2">
        <v>0</v>
      </c>
      <c r="F1035" s="2">
        <v>0</v>
      </c>
      <c r="G1035" s="3">
        <f t="shared" si="38"/>
        <v>3084.0045</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4711.67</v>
      </c>
      <c r="D1039" s="2">
        <f>BILANCA!E34</f>
        <v>9851.68</v>
      </c>
      <c r="E1039" s="2">
        <v>0</v>
      </c>
      <c r="F1039" s="2">
        <v>0</v>
      </c>
      <c r="G1039" s="3">
        <f t="shared" si="38"/>
        <v>708.03587000000005</v>
      </c>
      <c r="H1039" s="3">
        <f t="shared" si="35"/>
        <v>0.6499999999996362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34203.83</v>
      </c>
      <c r="D1040" s="2">
        <f>BILANCA!E35</f>
        <v>35901.879999999997</v>
      </c>
      <c r="E1040" s="2">
        <v>0</v>
      </c>
      <c r="F1040" s="2">
        <v>0</v>
      </c>
      <c r="G1040" s="3">
        <f t="shared" si="38"/>
        <v>3180.2276999999999</v>
      </c>
      <c r="H1040" s="3">
        <f t="shared" si="35"/>
        <v>0.29000000000087311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37733.83</v>
      </c>
      <c r="D1041" s="2">
        <f>BILANCA!E36</f>
        <v>39431.879999999997</v>
      </c>
      <c r="E1041" s="2">
        <v>0</v>
      </c>
      <c r="F1041" s="2">
        <v>0</v>
      </c>
      <c r="G1041" s="3">
        <f t="shared" si="38"/>
        <v>3614.5252899999996</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3530</v>
      </c>
      <c r="D1045" s="2">
        <f>BILANCA!E40</f>
        <v>3530</v>
      </c>
      <c r="E1045" s="2">
        <v>0</v>
      </c>
      <c r="F1045" s="2">
        <v>0</v>
      </c>
      <c r="G1045" s="3">
        <f t="shared" si="38"/>
        <v>370.65000000000003</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23149.54</v>
      </c>
      <c r="D1059" s="2">
        <f>BILANCA!E54</f>
        <v>25121.57</v>
      </c>
      <c r="E1059" s="2">
        <v>0</v>
      </c>
      <c r="F1059" s="2">
        <v>0</v>
      </c>
      <c r="G1059" s="3">
        <f t="shared" si="38"/>
        <v>3596.2413200000001</v>
      </c>
      <c r="H1059" s="3">
        <f t="shared" si="35"/>
        <v>0.88999999999941792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23149.54</v>
      </c>
      <c r="D1060" s="2">
        <f>BILANCA!E55</f>
        <v>25121.57</v>
      </c>
      <c r="E1060" s="2">
        <v>0</v>
      </c>
      <c r="F1060" s="2">
        <v>0</v>
      </c>
      <c r="G1060" s="3">
        <f t="shared" si="38"/>
        <v>3669.634</v>
      </c>
      <c r="H1060" s="3">
        <f t="shared" si="35"/>
        <v>0.88999999999941792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3837.5</v>
      </c>
      <c r="D1061" s="2">
        <f>BILANCA!E56</f>
        <v>18484.93</v>
      </c>
      <c r="E1061" s="2">
        <v>0</v>
      </c>
      <c r="F1061" s="2">
        <v>0</v>
      </c>
      <c r="G1061" s="3">
        <f t="shared" si="38"/>
        <v>2081.1753599999997</v>
      </c>
      <c r="H1061" s="3">
        <f t="shared" si="35"/>
        <v>0.56999999999970896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3837.5</v>
      </c>
      <c r="D1062" s="2">
        <f>BILANCA!E57</f>
        <v>18484.93</v>
      </c>
      <c r="E1062" s="2">
        <v>0</v>
      </c>
      <c r="F1062" s="2">
        <v>0</v>
      </c>
      <c r="G1062" s="3">
        <f t="shared" si="38"/>
        <v>2121.98272</v>
      </c>
      <c r="H1062" s="3">
        <f t="shared" si="35"/>
        <v>0.56999999999970896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52376.3</v>
      </c>
      <c r="D1074" s="2">
        <f>BILANCA!E69</f>
        <v>3247.57</v>
      </c>
      <c r="E1074" s="2">
        <v>0</v>
      </c>
      <c r="F1074" s="2">
        <v>0</v>
      </c>
      <c r="G1074" s="3">
        <f t="shared" si="38"/>
        <v>3767.77216</v>
      </c>
      <c r="H1074" s="3">
        <f t="shared" si="35"/>
        <v>0.73000000000274667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5149.16</v>
      </c>
      <c r="D1075" s="2">
        <f>BILANCA!E70</f>
        <v>0</v>
      </c>
      <c r="E1075" s="2">
        <v>0</v>
      </c>
      <c r="F1075" s="2">
        <v>0</v>
      </c>
      <c r="G1075" s="3">
        <f t="shared" si="38"/>
        <v>334.69540000000001</v>
      </c>
      <c r="H1075" s="3">
        <f t="shared" si="35"/>
        <v>0.15999999999985448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5149.16</v>
      </c>
      <c r="D1076" s="2">
        <f>BILANCA!E71</f>
        <v>0</v>
      </c>
      <c r="E1076" s="2">
        <v>0</v>
      </c>
      <c r="F1076" s="2">
        <v>0</v>
      </c>
      <c r="G1076" s="3">
        <f t="shared" si="38"/>
        <v>339.84456</v>
      </c>
      <c r="H1076" s="3">
        <f t="shared" si="35"/>
        <v>0.15999999999985448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5149.16</v>
      </c>
      <c r="D1078" s="2">
        <f>BILANCA!E73</f>
        <v>0</v>
      </c>
      <c r="E1078" s="2">
        <v>0</v>
      </c>
      <c r="F1078" s="2">
        <v>0</v>
      </c>
      <c r="G1078" s="3">
        <f t="shared" si="38"/>
        <v>350.14287999999999</v>
      </c>
      <c r="H1078" s="3">
        <f t="shared" si="35"/>
        <v>0.15999999999985448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3247.57</v>
      </c>
      <c r="E1152" s="2">
        <v>0</v>
      </c>
      <c r="F1152" s="2">
        <v>0</v>
      </c>
      <c r="G1152" s="3">
        <f t="shared" si="38"/>
        <v>922.30988000000002</v>
      </c>
      <c r="H1152" s="3">
        <f t="shared" si="41"/>
        <v>0.42999999999983629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3247.57</v>
      </c>
      <c r="E1167" s="2">
        <v>0</v>
      </c>
      <c r="F1167" s="2">
        <v>0</v>
      </c>
      <c r="G1167" s="3">
        <f t="shared" si="38"/>
        <v>1019.73698</v>
      </c>
      <c r="H1167" s="3">
        <f t="shared" si="41"/>
        <v>0.42999999999983629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47227.14</v>
      </c>
      <c r="D1176" s="2">
        <f>BILANCA!E171</f>
        <v>0</v>
      </c>
      <c r="E1176" s="2">
        <v>0</v>
      </c>
      <c r="F1176" s="2">
        <v>0</v>
      </c>
      <c r="G1176" s="3">
        <f t="shared" si="38"/>
        <v>7839.7052400000002</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47227.14</v>
      </c>
      <c r="D1179" s="2">
        <f>BILANCA!E174</f>
        <v>0</v>
      </c>
      <c r="E1179" s="2">
        <v>0</v>
      </c>
      <c r="F1179" s="2">
        <v>0</v>
      </c>
      <c r="G1179" s="3">
        <f t="shared" si="38"/>
        <v>7981.3866600000001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391455.64</v>
      </c>
      <c r="D1180" s="2">
        <f>BILANCA!E176</f>
        <v>341316.92</v>
      </c>
      <c r="E1180" s="2">
        <v>0</v>
      </c>
      <c r="F1180" s="2">
        <v>0</v>
      </c>
      <c r="G1180" s="3">
        <f t="shared" si="38"/>
        <v>182595.21160000001</v>
      </c>
      <c r="H1180" s="3">
        <f t="shared" si="41"/>
        <v>0.44000000000232831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63952.740000000005</v>
      </c>
      <c r="D1181" s="2">
        <f>BILANCA!E177</f>
        <v>12347.82</v>
      </c>
      <c r="E1181" s="2">
        <v>0</v>
      </c>
      <c r="F1181" s="2">
        <v>0</v>
      </c>
      <c r="G1181" s="3">
        <f t="shared" si="38"/>
        <v>15158.872980000004</v>
      </c>
      <c r="H1181" s="3">
        <f t="shared" si="41"/>
        <v>0.43999999999505235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52922.33</v>
      </c>
      <c r="D1182" s="2">
        <f>BILANCA!E178</f>
        <v>5434.42</v>
      </c>
      <c r="E1182" s="2">
        <v>0</v>
      </c>
      <c r="F1182" s="2">
        <v>0</v>
      </c>
      <c r="G1182" s="3">
        <f t="shared" si="38"/>
        <v>10972.08124</v>
      </c>
      <c r="H1182" s="3">
        <f t="shared" si="41"/>
        <v>0.75000000000181899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48342.559999999998</v>
      </c>
      <c r="D1183" s="2">
        <f>BILANCA!E179</f>
        <v>0</v>
      </c>
      <c r="E1183" s="2">
        <v>0</v>
      </c>
      <c r="F1183" s="2">
        <v>0</v>
      </c>
      <c r="G1183" s="3">
        <f t="shared" si="38"/>
        <v>8363.2628799999984</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3580.97</v>
      </c>
      <c r="D1184" s="2">
        <f>BILANCA!E180</f>
        <v>4449.24</v>
      </c>
      <c r="E1184" s="2">
        <v>0</v>
      </c>
      <c r="F1184" s="2">
        <v>0</v>
      </c>
      <c r="G1184" s="3">
        <f t="shared" si="38"/>
        <v>2171.4242999999997</v>
      </c>
      <c r="H1184" s="3">
        <f t="shared" si="41"/>
        <v>0.26999999999998181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28.8</v>
      </c>
      <c r="D1185" s="2">
        <f>BILANCA!E181</f>
        <v>634.08000000000004</v>
      </c>
      <c r="E1185" s="2">
        <v>0</v>
      </c>
      <c r="F1185" s="2">
        <v>0</v>
      </c>
      <c r="G1185" s="3">
        <f t="shared" si="38"/>
        <v>226.96799999999999</v>
      </c>
      <c r="H1185" s="3">
        <f t="shared" si="41"/>
        <v>0.28000000000004022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28.8</v>
      </c>
      <c r="D1188" s="2">
        <f>BILANCA!E184</f>
        <v>634.08000000000004</v>
      </c>
      <c r="E1188" s="2">
        <v>0</v>
      </c>
      <c r="F1188" s="2">
        <v>0</v>
      </c>
      <c r="G1188" s="3">
        <f t="shared" si="38"/>
        <v>230.85888</v>
      </c>
      <c r="H1188" s="3">
        <f t="shared" si="41"/>
        <v>0.28000000000004022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970</v>
      </c>
      <c r="D1200" s="2">
        <f>BILANCA!E196</f>
        <v>351.1</v>
      </c>
      <c r="E1200" s="2">
        <v>0</v>
      </c>
      <c r="F1200" s="2">
        <v>0</v>
      </c>
      <c r="G1200" s="3">
        <f t="shared" si="38"/>
        <v>317.71800000000002</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11030.41</v>
      </c>
      <c r="D1223" s="2">
        <f>BILANCA!E219</f>
        <v>6775.69</v>
      </c>
      <c r="E1223" s="2">
        <v>0</v>
      </c>
      <c r="F1223" s="2">
        <v>0</v>
      </c>
      <c r="G1223" s="3">
        <f t="shared" si="38"/>
        <v>5235.9212699999989</v>
      </c>
      <c r="H1223" s="3">
        <f t="shared" si="41"/>
        <v>0.72000000000025466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11030.41</v>
      </c>
      <c r="D1224" s="2">
        <f>BILANCA!E220</f>
        <v>6775.69</v>
      </c>
      <c r="E1224" s="2">
        <v>0</v>
      </c>
      <c r="F1224" s="2">
        <v>0</v>
      </c>
      <c r="G1224" s="3">
        <f t="shared" si="38"/>
        <v>5260.50306</v>
      </c>
      <c r="H1224" s="3">
        <f t="shared" si="41"/>
        <v>0.72000000000025466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11030.41</v>
      </c>
      <c r="D1231" s="2">
        <f>BILANCA!E227</f>
        <v>6775.69</v>
      </c>
      <c r="E1231" s="2">
        <v>0</v>
      </c>
      <c r="F1231" s="2">
        <v>0</v>
      </c>
      <c r="G1231" s="3">
        <f t="shared" si="38"/>
        <v>5432.5755900000004</v>
      </c>
      <c r="H1231" s="3">
        <f t="shared" si="41"/>
        <v>0.72000000000025466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137.71</v>
      </c>
      <c r="E1251" s="2">
        <v>0</v>
      </c>
      <c r="F1251" s="2">
        <v>0</v>
      </c>
      <c r="G1251" s="3">
        <f>B1251/1000*C1251+B1251/500*D1251</f>
        <v>66.376220000000004</v>
      </c>
      <c r="H1251" s="3">
        <f>ABS(C1251-ROUND(C1251,0))+ABS(D1251-ROUND(D1251,0))</f>
        <v>0.28999999999999204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327502.90000000002</v>
      </c>
      <c r="D1255" s="2">
        <f>BILANCA!E251</f>
        <v>328969.09999999998</v>
      </c>
      <c r="E1255" s="2">
        <v>0</v>
      </c>
      <c r="F1255" s="2">
        <v>0</v>
      </c>
      <c r="G1255" s="3">
        <f t="shared" si="38"/>
        <v>241433.06949999998</v>
      </c>
      <c r="H1255" s="3">
        <f t="shared" si="41"/>
        <v>0.19999999995343387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328048.93000000005</v>
      </c>
      <c r="D1256" s="2">
        <f>BILANCA!E252</f>
        <v>330747.63</v>
      </c>
      <c r="E1256" s="2">
        <v>0</v>
      </c>
      <c r="F1256" s="2">
        <v>0</v>
      </c>
      <c r="G1256" s="3">
        <f t="shared" si="38"/>
        <v>243427.87073999998</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339079.34</v>
      </c>
      <c r="D1257" s="2">
        <f>BILANCA!E253</f>
        <v>337523.32</v>
      </c>
      <c r="E1257" s="2">
        <v>0</v>
      </c>
      <c r="F1257" s="2">
        <v>0</v>
      </c>
      <c r="G1257" s="3">
        <f t="shared" si="38"/>
        <v>250489.11705999999</v>
      </c>
      <c r="H1257" s="3">
        <f t="shared" si="41"/>
        <v>0.66000000003259629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11030.41</v>
      </c>
      <c r="D1258" s="2">
        <f>BILANCA!E254</f>
        <v>6775.69</v>
      </c>
      <c r="E1258" s="2">
        <v>0</v>
      </c>
      <c r="F1258" s="2">
        <v>0</v>
      </c>
      <c r="G1258" s="3">
        <f t="shared" si="38"/>
        <v>6096.2839199999999</v>
      </c>
      <c r="H1258" s="3">
        <f t="shared" si="41"/>
        <v>0.72000000000025466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-546.03</v>
      </c>
      <c r="D1259" s="2">
        <f>BILANCA!E255</f>
        <v>-1778.5299999999997</v>
      </c>
      <c r="E1259" s="2">
        <v>0</v>
      </c>
      <c r="F1259" s="2">
        <v>0</v>
      </c>
      <c r="G1259" s="3">
        <f t="shared" si="38"/>
        <v>-1021.6694099999999</v>
      </c>
      <c r="H1259" s="3">
        <f t="shared" si="41"/>
        <v>0.50000000000022737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6181.72</v>
      </c>
      <c r="E1260" s="2">
        <v>0</v>
      </c>
      <c r="F1260" s="2">
        <v>0</v>
      </c>
      <c r="G1260" s="3">
        <f t="shared" si="38"/>
        <v>3090.86</v>
      </c>
      <c r="H1260" s="3">
        <f t="shared" si="41"/>
        <v>0.27999999999974534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6181.72</v>
      </c>
      <c r="E1261" s="2">
        <v>0</v>
      </c>
      <c r="F1261" s="2">
        <v>0</v>
      </c>
      <c r="G1261" s="3">
        <f t="shared" si="38"/>
        <v>3103.2234400000002</v>
      </c>
      <c r="H1261" s="3">
        <f t="shared" si="41"/>
        <v>0.27999999999974534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546.03</v>
      </c>
      <c r="D1264" s="2">
        <f>BILANCA!E260</f>
        <v>7960.25</v>
      </c>
      <c r="E1264" s="2">
        <v>0</v>
      </c>
      <c r="F1264" s="2">
        <v>0</v>
      </c>
      <c r="G1264" s="3">
        <f t="shared" si="38"/>
        <v>4182.4986200000003</v>
      </c>
      <c r="H1264" s="3">
        <f t="shared" si="41"/>
        <v>0.27999999999997272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546.03</v>
      </c>
      <c r="D1265" s="2">
        <f>BILANCA!E261</f>
        <v>0</v>
      </c>
      <c r="E1265" s="2">
        <v>0</v>
      </c>
      <c r="F1265" s="2">
        <v>0</v>
      </c>
      <c r="G1265" s="3">
        <f t="shared" si="38"/>
        <v>139.23765</v>
      </c>
      <c r="H1265" s="3">
        <f t="shared" si="41"/>
        <v>2.9999999999972715E-2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3705.53</v>
      </c>
      <c r="E1266" s="2">
        <v>0</v>
      </c>
      <c r="F1266" s="2">
        <v>0</v>
      </c>
      <c r="G1266" s="3">
        <f t="shared" si="38"/>
        <v>1897.2313600000002</v>
      </c>
      <c r="H1266" s="3">
        <f t="shared" si="41"/>
        <v>0.46999999999979991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4254.72</v>
      </c>
      <c r="E1267" s="2">
        <v>0</v>
      </c>
      <c r="F1267" s="2">
        <v>0</v>
      </c>
      <c r="G1267" s="3">
        <f t="shared" si="38"/>
        <v>2186.9260800000002</v>
      </c>
      <c r="H1267" s="3">
        <f t="shared" si="41"/>
        <v>0.27999999999974534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3247.57</v>
      </c>
      <c r="E1305" s="2">
        <v>0</v>
      </c>
      <c r="F1305" s="2">
        <v>0</v>
      </c>
      <c r="G1305" s="3">
        <f t="shared" si="38"/>
        <v>1916.0663</v>
      </c>
      <c r="H1305" s="3">
        <f t="shared" si="41"/>
        <v>0.42999999999983629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3247.57</v>
      </c>
      <c r="E1307" s="2">
        <v>0</v>
      </c>
      <c r="F1307" s="2">
        <v>0</v>
      </c>
      <c r="G1307" s="3">
        <f>B1307/1000*C1307+B1307/500*D1307</f>
        <v>1929.0565799999999</v>
      </c>
      <c r="H1307" s="3">
        <f>ABS(C1307-ROUND(C1307,0))+ABS(D1307-ROUND(D1307,0))</f>
        <v>0.42999999999983629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3247.57</v>
      </c>
      <c r="E1338" s="2">
        <v>0</v>
      </c>
      <c r="F1338" s="2">
        <v>0</v>
      </c>
      <c r="G1338" s="3">
        <f t="shared" si="52"/>
        <v>2130.4059200000002</v>
      </c>
      <c r="H1338" s="3">
        <f t="shared" si="41"/>
        <v>0.42999999999983629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1478.33</v>
      </c>
      <c r="E1339" s="2">
        <v>0</v>
      </c>
      <c r="F1339" s="2">
        <v>0</v>
      </c>
      <c r="G1339" s="3">
        <f t="shared" si="52"/>
        <v>972.74113999999997</v>
      </c>
      <c r="H1339" s="3">
        <f t="shared" si="41"/>
        <v>0.32999999999992724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52922.33</v>
      </c>
      <c r="D1340" s="2">
        <f>BILANCA!E337</f>
        <v>3956.09</v>
      </c>
      <c r="E1340" s="2">
        <v>0</v>
      </c>
      <c r="F1340" s="2">
        <v>0</v>
      </c>
      <c r="G1340" s="3">
        <f t="shared" si="52"/>
        <v>20075.388300000002</v>
      </c>
      <c r="H1340" s="3">
        <f t="shared" si="41"/>
        <v>0.42000000000189175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11030.41</v>
      </c>
      <c r="D1345" s="2">
        <f>BILANCA!E342</f>
        <v>6775.69</v>
      </c>
      <c r="E1345" s="2">
        <v>0</v>
      </c>
      <c r="F1345" s="2">
        <v>0</v>
      </c>
      <c r="G1345" s="3">
        <f t="shared" si="52"/>
        <v>8234.8996499999994</v>
      </c>
      <c r="H1345" s="3">
        <f t="shared" si="41"/>
        <v>0.72000000000025466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11030.41</v>
      </c>
      <c r="D1357" s="2">
        <f>BILANCA!E354</f>
        <v>6775.69</v>
      </c>
      <c r="E1357" s="2">
        <v>0</v>
      </c>
      <c r="F1357" s="2">
        <v>0</v>
      </c>
      <c r="G1357" s="3">
        <f t="shared" si="52"/>
        <v>8529.8811299999998</v>
      </c>
      <c r="H1357" s="3">
        <f t="shared" si="41"/>
        <v>0.72000000000025466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137.71</v>
      </c>
      <c r="E1383" s="2">
        <v>0</v>
      </c>
      <c r="F1383" s="2">
        <v>0</v>
      </c>
      <c r="G1383" s="3">
        <f t="shared" si="59"/>
        <v>102.73166000000001</v>
      </c>
      <c r="H1383" s="3">
        <f t="shared" si="60"/>
        <v>0.28999999999999204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664474.51</v>
      </c>
      <c r="D1510" s="2">
        <f>'RAS-funkcijski'!E114</f>
        <v>739044.82</v>
      </c>
      <c r="E1510" s="2">
        <v>0</v>
      </c>
      <c r="F1510" s="2">
        <v>0</v>
      </c>
      <c r="G1510" s="3">
        <f t="shared" si="52"/>
        <v>235682.05649999998</v>
      </c>
      <c r="H1510" s="3">
        <f t="shared" si="63"/>
        <v>0.67000000004190952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642748.69999999995</v>
      </c>
      <c r="D1511" s="2">
        <f>'RAS-funkcijski'!E115</f>
        <v>714519.88</v>
      </c>
      <c r="E1511" s="2">
        <v>0</v>
      </c>
      <c r="F1511" s="2">
        <v>0</v>
      </c>
      <c r="G1511" s="3">
        <f t="shared" si="52"/>
        <v>229968.51906000002</v>
      </c>
      <c r="H1511" s="3">
        <f t="shared" si="63"/>
        <v>0.42000000004190952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642748.69999999995</v>
      </c>
      <c r="D1513" s="2">
        <f>'RAS-funkcijski'!E117</f>
        <v>714519.88</v>
      </c>
      <c r="E1513" s="2">
        <v>0</v>
      </c>
      <c r="F1513" s="2">
        <v>0</v>
      </c>
      <c r="G1513" s="3">
        <f t="shared" si="52"/>
        <v>234112.09597999998</v>
      </c>
      <c r="H1513" s="3">
        <f t="shared" si="63"/>
        <v>0.42000000004190952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21689.81</v>
      </c>
      <c r="D1522" s="2">
        <f>'RAS-funkcijski'!E126</f>
        <v>24504.94</v>
      </c>
      <c r="E1522" s="2">
        <v>0</v>
      </c>
      <c r="F1522" s="2">
        <v>0</v>
      </c>
      <c r="G1522" s="3">
        <f t="shared" si="52"/>
        <v>8625.3621800000001</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36</v>
      </c>
      <c r="D1524" s="2">
        <f>'RAS-funkcijski'!E128</f>
        <v>20</v>
      </c>
      <c r="E1524" s="2">
        <v>0</v>
      </c>
      <c r="F1524" s="2">
        <v>0</v>
      </c>
      <c r="G1524" s="3">
        <f t="shared" si="52"/>
        <v>9.4239999999999995</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664474.51</v>
      </c>
      <c r="D1537" s="14">
        <f>'RAS-funkcijski'!E141</f>
        <v>739044.82</v>
      </c>
      <c r="E1537" s="14">
        <v>0</v>
      </c>
      <c r="F1537" s="14">
        <v>0</v>
      </c>
      <c r="G1537" s="15">
        <f t="shared" si="52"/>
        <v>293531.28855</v>
      </c>
      <c r="H1537" s="15">
        <f t="shared" si="63"/>
        <v>0.67000000004190952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63952.74</v>
      </c>
      <c r="D1582" s="7"/>
      <c r="E1582" s="7">
        <v>0</v>
      </c>
      <c r="F1582" s="7">
        <v>0</v>
      </c>
      <c r="G1582" s="8">
        <f t="shared" ref="G1582:G1686" si="70">B1582/1000*C1582</f>
        <v>63.952739999999999</v>
      </c>
      <c r="H1582" s="8">
        <f t="shared" ref="H1582:H1686" si="71">ABS(C1582-ROUND(C1582,0))</f>
        <v>0.26000000000203727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696829.01</v>
      </c>
      <c r="D1583" s="2">
        <v>0</v>
      </c>
      <c r="E1583" s="2">
        <v>0</v>
      </c>
      <c r="F1583" s="2">
        <v>0</v>
      </c>
      <c r="G1583" s="3">
        <f t="shared" si="70"/>
        <v>1393.6580200000001</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679641.85000000009</v>
      </c>
      <c r="D1585" s="2">
        <v>0</v>
      </c>
      <c r="E1585" s="2">
        <v>0</v>
      </c>
      <c r="F1585" s="2">
        <v>0</v>
      </c>
      <c r="G1585" s="3">
        <f t="shared" si="70"/>
        <v>2718.5674000000004</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581178.42000000004</v>
      </c>
      <c r="D1586" s="2">
        <v>0</v>
      </c>
      <c r="E1586" s="2">
        <v>0</v>
      </c>
      <c r="F1586" s="2">
        <v>0</v>
      </c>
      <c r="G1586" s="3">
        <f t="shared" si="70"/>
        <v>2905.8921000000005</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89040.13</v>
      </c>
      <c r="D1587" s="2">
        <v>0</v>
      </c>
      <c r="E1587" s="2">
        <v>0</v>
      </c>
      <c r="F1587" s="2">
        <v>0</v>
      </c>
      <c r="G1587" s="3">
        <f t="shared" si="70"/>
        <v>534.24078000000009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1718.31</v>
      </c>
      <c r="D1588" s="2">
        <v>0</v>
      </c>
      <c r="E1588" s="2">
        <v>0</v>
      </c>
      <c r="F1588" s="2">
        <v>0</v>
      </c>
      <c r="G1588" s="3">
        <f t="shared" si="70"/>
        <v>12.028169999999999</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3313.72</v>
      </c>
      <c r="D1591" s="2">
        <v>0</v>
      </c>
      <c r="E1591" s="2">
        <v>0</v>
      </c>
      <c r="F1591" s="2">
        <v>0</v>
      </c>
      <c r="G1591" s="3">
        <f t="shared" si="70"/>
        <v>33.1372</v>
      </c>
      <c r="H1591" s="3">
        <f t="shared" si="71"/>
        <v>0.28000000000020009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136.55000000000001</v>
      </c>
      <c r="D1592" s="2">
        <v>0</v>
      </c>
      <c r="E1592" s="2">
        <v>0</v>
      </c>
      <c r="F1592" s="2">
        <v>0</v>
      </c>
      <c r="G1592" s="3">
        <f t="shared" si="70"/>
        <v>1.5020500000000001</v>
      </c>
      <c r="H1592" s="3">
        <f t="shared" si="71"/>
        <v>0.44999999999998863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4254.72</v>
      </c>
      <c r="D1593" s="2">
        <v>0</v>
      </c>
      <c r="E1593" s="2">
        <v>0</v>
      </c>
      <c r="F1593" s="2">
        <v>0</v>
      </c>
      <c r="G1593" s="3">
        <f t="shared" si="70"/>
        <v>51.056640000000002</v>
      </c>
      <c r="H1593" s="3">
        <f t="shared" si="71"/>
        <v>0.27999999999974534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17049.45</v>
      </c>
      <c r="D1594" s="2">
        <v>0</v>
      </c>
      <c r="E1594" s="2">
        <v>0</v>
      </c>
      <c r="F1594" s="2">
        <v>0</v>
      </c>
      <c r="G1594" s="3">
        <f t="shared" si="70"/>
        <v>221.64285000000001</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137.71</v>
      </c>
      <c r="D1601" s="2">
        <v>0</v>
      </c>
      <c r="E1601" s="2">
        <v>0</v>
      </c>
      <c r="F1601" s="2">
        <v>0</v>
      </c>
      <c r="G1601" s="3">
        <f>B1601/1000*C1601</f>
        <v>2.7542000000000004</v>
      </c>
      <c r="H1601" s="3">
        <f>ABS(C1601-ROUND(C1601,0))</f>
        <v>0.28999999999999204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748433.92999999993</v>
      </c>
      <c r="D1602" s="2">
        <v>0</v>
      </c>
      <c r="E1602" s="2">
        <v>0</v>
      </c>
      <c r="F1602" s="2">
        <v>0</v>
      </c>
      <c r="G1602" s="3">
        <f t="shared" si="70"/>
        <v>15717.11253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727129.76</v>
      </c>
      <c r="D1604" s="2">
        <v>0</v>
      </c>
      <c r="E1604" s="2">
        <v>0</v>
      </c>
      <c r="F1604" s="2">
        <v>0</v>
      </c>
      <c r="G1604" s="3">
        <f t="shared" si="70"/>
        <v>16723.984479999999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629520.98</v>
      </c>
      <c r="D1605" s="2">
        <v>0</v>
      </c>
      <c r="E1605" s="2">
        <v>0</v>
      </c>
      <c r="F1605" s="2">
        <v>0</v>
      </c>
      <c r="G1605" s="3">
        <f t="shared" si="70"/>
        <v>15108.50352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88171.86</v>
      </c>
      <c r="D1606" s="2">
        <v>0</v>
      </c>
      <c r="E1606" s="2">
        <v>0</v>
      </c>
      <c r="F1606" s="2">
        <v>0</v>
      </c>
      <c r="G1606" s="3">
        <f t="shared" si="70"/>
        <v>2204.2964999999999</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1113.03</v>
      </c>
      <c r="D1607" s="2">
        <v>0</v>
      </c>
      <c r="E1607" s="2">
        <v>0</v>
      </c>
      <c r="F1607" s="2">
        <v>0</v>
      </c>
      <c r="G1607" s="3">
        <f t="shared" si="70"/>
        <v>28.938779999999998</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3313.72</v>
      </c>
      <c r="D1610" s="2">
        <v>0</v>
      </c>
      <c r="E1610" s="2">
        <v>0</v>
      </c>
      <c r="F1610" s="2">
        <v>0</v>
      </c>
      <c r="G1610" s="3">
        <f t="shared" si="70"/>
        <v>96.097880000000004</v>
      </c>
      <c r="H1610" s="3">
        <f t="shared" si="71"/>
        <v>0.28000000000020009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136.55000000000001</v>
      </c>
      <c r="D1611" s="2">
        <v>0</v>
      </c>
      <c r="E1611" s="2">
        <v>0</v>
      </c>
      <c r="F1611" s="2">
        <v>0</v>
      </c>
      <c r="G1611" s="3">
        <f t="shared" si="70"/>
        <v>4.0964999999999998</v>
      </c>
      <c r="H1611" s="3">
        <f t="shared" si="71"/>
        <v>0.44999999999998863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4873.62</v>
      </c>
      <c r="D1612" s="2">
        <v>0</v>
      </c>
      <c r="E1612" s="2">
        <v>0</v>
      </c>
      <c r="F1612" s="2">
        <v>0</v>
      </c>
      <c r="G1612" s="3">
        <f t="shared" si="70"/>
        <v>151.08222000000001</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17049.45</v>
      </c>
      <c r="D1613" s="2">
        <v>0</v>
      </c>
      <c r="E1613" s="2">
        <v>0</v>
      </c>
      <c r="F1613" s="2">
        <v>0</v>
      </c>
      <c r="G1613" s="3">
        <f t="shared" si="70"/>
        <v>545.58240000000001</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4254.72</v>
      </c>
      <c r="D1614" s="2">
        <v>0</v>
      </c>
      <c r="E1614" s="2">
        <v>0</v>
      </c>
      <c r="F1614" s="2">
        <v>0</v>
      </c>
      <c r="G1614" s="3">
        <f t="shared" si="70"/>
        <v>140.40576000000001</v>
      </c>
      <c r="H1614" s="3">
        <f t="shared" si="71"/>
        <v>0.27999999999974534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4254.72</v>
      </c>
      <c r="D1618" s="2">
        <v>0</v>
      </c>
      <c r="E1618" s="2">
        <v>0</v>
      </c>
      <c r="F1618" s="2">
        <v>0</v>
      </c>
      <c r="G1618" s="3">
        <f t="shared" si="70"/>
        <v>157.42464000000001</v>
      </c>
      <c r="H1618" s="3">
        <f t="shared" si="71"/>
        <v>0.27999999999974534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12347.820000000065</v>
      </c>
      <c r="D1621" s="2">
        <v>0</v>
      </c>
      <c r="E1621" s="2">
        <v>0</v>
      </c>
      <c r="F1621" s="2">
        <v>0</v>
      </c>
      <c r="G1621" s="3">
        <f t="shared" si="70"/>
        <v>493.91280000000262</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6775.69</v>
      </c>
      <c r="D1622" s="2">
        <v>0</v>
      </c>
      <c r="E1622" s="2">
        <v>0</v>
      </c>
      <c r="F1622" s="2">
        <v>0</v>
      </c>
      <c r="G1622" s="3">
        <f t="shared" si="70"/>
        <v>277.80329</v>
      </c>
      <c r="H1622" s="3">
        <f t="shared" si="71"/>
        <v>0.31000000000040018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6775.69</v>
      </c>
      <c r="D1674" s="2">
        <v>0</v>
      </c>
      <c r="E1674" s="2">
        <v>0</v>
      </c>
      <c r="F1674" s="2">
        <v>0</v>
      </c>
      <c r="G1674" s="3">
        <f t="shared" si="70"/>
        <v>630.13916999999992</v>
      </c>
      <c r="H1674" s="3">
        <f t="shared" si="71"/>
        <v>0.31000000000040018</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6775.69</v>
      </c>
      <c r="D1678" s="2">
        <v>0</v>
      </c>
      <c r="E1678" s="2">
        <v>0</v>
      </c>
      <c r="F1678" s="2">
        <v>0</v>
      </c>
      <c r="G1678" s="3">
        <f t="shared" si="70"/>
        <v>657.24193000000002</v>
      </c>
      <c r="H1678" s="3">
        <f t="shared" si="71"/>
        <v>0.31000000000040018</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5572.13</v>
      </c>
      <c r="D1681" s="2">
        <v>0</v>
      </c>
      <c r="E1681" s="2">
        <v>0</v>
      </c>
      <c r="F1681" s="2">
        <v>0</v>
      </c>
      <c r="G1681" s="3">
        <f t="shared" si="70"/>
        <v>557.21300000000008</v>
      </c>
      <c r="H1681" s="3">
        <f t="shared" si="71"/>
        <v>0.13000000000010914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5434.42</v>
      </c>
      <c r="D1683" s="2">
        <v>0</v>
      </c>
      <c r="E1683" s="2">
        <v>0</v>
      </c>
      <c r="F1683" s="2">
        <v>0</v>
      </c>
      <c r="G1683" s="3">
        <f t="shared" si="70"/>
        <v>554.31083999999998</v>
      </c>
      <c r="H1683" s="3">
        <f t="shared" si="71"/>
        <v>0.42000000000007276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137.71</v>
      </c>
      <c r="D1686" s="14">
        <v>0</v>
      </c>
      <c r="E1686" s="14">
        <v>0</v>
      </c>
      <c r="F1686" s="14">
        <v>0</v>
      </c>
      <c r="G1686" s="15">
        <f t="shared" si="70"/>
        <v>14.45955</v>
      </c>
      <c r="H1686" s="15">
        <f t="shared" si="71"/>
        <v>0.28999999999999204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90" zoomScaleNormal="90"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8465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654705.74999999988</v>
      </c>
      <c r="I17" s="275">
        <f>'PR-RAS'!E6</f>
        <v>741521.01</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651016.78</v>
      </c>
      <c r="I18" s="275">
        <f>'PR-RAS'!E152</f>
        <v>721995.37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546.03000000009706</v>
      </c>
      <c r="I20" s="275">
        <f>'PR-RAS'!E650</f>
        <v>1778.5299999999115</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339079.34</v>
      </c>
      <c r="I22" s="275">
        <f>BILANCA!E7</f>
        <v>338069.35000000003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52376.3</v>
      </c>
      <c r="I23" s="275">
        <f>BILANCA!E69</f>
        <v>3247.57</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63952.740000000005</v>
      </c>
      <c r="I24" s="275">
        <f>BILANCA!E177</f>
        <v>12347.82</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327502.90000000002</v>
      </c>
      <c r="I25" s="275">
        <f>BILANCA!E251</f>
        <v>328969.09999999998</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664474.51</v>
      </c>
      <c r="I30" s="275">
        <f>'RAS-funkcijski'!E114</f>
        <v>739044.82</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664474.51</v>
      </c>
      <c r="I31" s="275">
        <f>'RAS-funkcijski'!E141</f>
        <v>739044.82</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63952.74</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12347.820000000065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6775.69</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5572.13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80" zoomScaleNormal="80" workbookViewId="0">
      <selection activeCell="H428" sqref="H42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654705.74999999988</v>
      </c>
      <c r="E6" s="60">
        <f>E7+E43+E49+E82+E106+E125+E134+E140</f>
        <v>741521.01</v>
      </c>
      <c r="F6" s="45">
        <f t="shared" ref="F6:F132" si="0">IF(D6&lt;&gt;0,IF(E6/D6&gt;=100,"&gt;&gt;100",E6/D6*100),"-")</f>
        <v>113.26019513346266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590883.83999999997</v>
      </c>
      <c r="E49" s="60">
        <f>E50+E53+E58+E61+E64+E68+E71+E74+E77</f>
        <v>682504.43</v>
      </c>
      <c r="F49" s="45">
        <f t="shared" si="0"/>
        <v>115.50568551680142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590883.83999999997</v>
      </c>
      <c r="E68" s="60">
        <f t="shared" si="11"/>
        <v>682504.43</v>
      </c>
      <c r="F68" s="45">
        <f t="shared" si="0"/>
        <v>115.50568551680142</v>
      </c>
    </row>
    <row r="69" spans="1:6" ht="12.75" customHeight="1" x14ac:dyDescent="0.25">
      <c r="A69" s="63" t="s">
        <v>141</v>
      </c>
      <c r="B69" s="64" t="s">
        <v>142</v>
      </c>
      <c r="C69" s="247" t="s">
        <v>141</v>
      </c>
      <c r="D69" s="194">
        <v>590883.83999999997</v>
      </c>
      <c r="E69" s="194">
        <v>682504.43</v>
      </c>
      <c r="F69" s="45">
        <f t="shared" si="0"/>
        <v>115.50568551680142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5216.9399999999996</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5216.9399999999996</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5216.9399999999996</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282</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282</v>
      </c>
      <c r="E129" s="60">
        <f t="shared" si="24"/>
        <v>0</v>
      </c>
      <c r="F129" s="45">
        <f t="shared" si="0"/>
        <v>0</v>
      </c>
    </row>
    <row r="130" spans="1:6" ht="12.75" customHeight="1" x14ac:dyDescent="0.25">
      <c r="A130" s="63">
        <v>6631</v>
      </c>
      <c r="B130" s="65" t="s">
        <v>263</v>
      </c>
      <c r="C130" s="247" t="s">
        <v>264</v>
      </c>
      <c r="D130" s="194">
        <v>282</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58322.97</v>
      </c>
      <c r="E134" s="60">
        <f t="shared" si="25"/>
        <v>59016.58</v>
      </c>
      <c r="F134" s="45">
        <f t="shared" ref="F134:F229" si="26">IF(D134&lt;&gt;0,IF(E134/D134&gt;=100,"&gt;&gt;100",E134/D134*100),"-")</f>
        <v>101.18925699428544</v>
      </c>
    </row>
    <row r="135" spans="1:6" ht="22.8" x14ac:dyDescent="0.25">
      <c r="A135" s="63">
        <v>671</v>
      </c>
      <c r="B135" s="182" t="s">
        <v>273</v>
      </c>
      <c r="C135" s="247" t="s">
        <v>274</v>
      </c>
      <c r="D135" s="60">
        <f t="shared" ref="D135:E135" si="27">SUM(D136:D138)</f>
        <v>58322.97</v>
      </c>
      <c r="E135" s="60">
        <f t="shared" si="27"/>
        <v>59016.58</v>
      </c>
      <c r="F135" s="45">
        <f t="shared" si="26"/>
        <v>101.18925699428544</v>
      </c>
    </row>
    <row r="136" spans="1:6" ht="12.75" customHeight="1" x14ac:dyDescent="0.25">
      <c r="A136" s="63">
        <v>6711</v>
      </c>
      <c r="B136" s="65" t="s">
        <v>275</v>
      </c>
      <c r="C136" s="247" t="s">
        <v>276</v>
      </c>
      <c r="D136" s="194">
        <v>45619.21</v>
      </c>
      <c r="E136" s="194">
        <v>38681.730000000003</v>
      </c>
      <c r="F136" s="45">
        <f t="shared" si="26"/>
        <v>84.792634506384488</v>
      </c>
    </row>
    <row r="137" spans="1:6" ht="22.8" x14ac:dyDescent="0.25">
      <c r="A137" s="63">
        <v>6712</v>
      </c>
      <c r="B137" s="182" t="s">
        <v>277</v>
      </c>
      <c r="C137" s="247" t="s">
        <v>278</v>
      </c>
      <c r="D137" s="194">
        <v>8449.0400000000009</v>
      </c>
      <c r="E137" s="194">
        <v>16080.13</v>
      </c>
      <c r="F137" s="45">
        <f t="shared" si="26"/>
        <v>190.31901849204166</v>
      </c>
    </row>
    <row r="138" spans="1:6" ht="22.8" x14ac:dyDescent="0.25">
      <c r="A138" s="63" t="s">
        <v>279</v>
      </c>
      <c r="B138" s="65" t="s">
        <v>280</v>
      </c>
      <c r="C138" s="247" t="s">
        <v>279</v>
      </c>
      <c r="D138" s="194">
        <v>4254.72</v>
      </c>
      <c r="E138" s="194">
        <v>4254.72</v>
      </c>
      <c r="F138" s="45">
        <f t="shared" si="26"/>
        <v>100</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651016.78</v>
      </c>
      <c r="E152" s="60">
        <f>E153+E164+E202+E221+E230+E262+E273</f>
        <v>721995.37</v>
      </c>
      <c r="F152" s="45">
        <f t="shared" si="26"/>
        <v>110.90272819081559</v>
      </c>
    </row>
    <row r="153" spans="1:6" ht="12.75" customHeight="1" x14ac:dyDescent="0.25">
      <c r="A153" s="63">
        <v>31</v>
      </c>
      <c r="B153" s="64" t="s">
        <v>308</v>
      </c>
      <c r="C153" s="247" t="s">
        <v>3</v>
      </c>
      <c r="D153" s="60">
        <f t="shared" ref="D153:E153" si="30">D154+D159+D160</f>
        <v>539967.03</v>
      </c>
      <c r="E153" s="60">
        <f t="shared" si="30"/>
        <v>627786.65999999992</v>
      </c>
      <c r="F153" s="45">
        <f t="shared" si="26"/>
        <v>116.26388744512788</v>
      </c>
    </row>
    <row r="154" spans="1:6" ht="12.75" customHeight="1" x14ac:dyDescent="0.25">
      <c r="A154" s="63">
        <v>311</v>
      </c>
      <c r="B154" s="64" t="s">
        <v>309</v>
      </c>
      <c r="C154" s="247" t="s">
        <v>310</v>
      </c>
      <c r="D154" s="60">
        <f t="shared" ref="D154:E154" si="31">SUM(D155:D158)</f>
        <v>452178.08</v>
      </c>
      <c r="E154" s="60">
        <f t="shared" si="31"/>
        <v>526458.28999999992</v>
      </c>
      <c r="F154" s="45">
        <f t="shared" si="26"/>
        <v>116.42720275162387</v>
      </c>
    </row>
    <row r="155" spans="1:6" ht="12.75" customHeight="1" x14ac:dyDescent="0.25">
      <c r="A155" s="63">
        <v>3111</v>
      </c>
      <c r="B155" s="64" t="s">
        <v>311</v>
      </c>
      <c r="C155" s="247" t="s">
        <v>312</v>
      </c>
      <c r="D155" s="194">
        <v>438369.4</v>
      </c>
      <c r="E155" s="194">
        <v>504908.42</v>
      </c>
      <c r="F155" s="45">
        <f t="shared" si="26"/>
        <v>115.17875563394706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6423.63</v>
      </c>
      <c r="E157" s="194">
        <v>11920.86</v>
      </c>
      <c r="F157" s="45">
        <f t="shared" si="26"/>
        <v>185.57824781315239</v>
      </c>
    </row>
    <row r="158" spans="1:6" ht="12.75" customHeight="1" x14ac:dyDescent="0.25">
      <c r="A158" s="63">
        <v>3114</v>
      </c>
      <c r="B158" s="65" t="s">
        <v>317</v>
      </c>
      <c r="C158" s="247" t="s">
        <v>318</v>
      </c>
      <c r="D158" s="194">
        <v>7385.05</v>
      </c>
      <c r="E158" s="194">
        <v>9629.01</v>
      </c>
      <c r="F158" s="45">
        <f t="shared" si="26"/>
        <v>130.38517003947163</v>
      </c>
    </row>
    <row r="159" spans="1:6" ht="12.75" customHeight="1" x14ac:dyDescent="0.25">
      <c r="A159" s="63">
        <v>312</v>
      </c>
      <c r="B159" s="65" t="s">
        <v>319</v>
      </c>
      <c r="C159" s="247" t="s">
        <v>320</v>
      </c>
      <c r="D159" s="194">
        <v>13292.36</v>
      </c>
      <c r="E159" s="194">
        <v>14400.65</v>
      </c>
      <c r="F159" s="45">
        <f t="shared" si="26"/>
        <v>108.33779705033568</v>
      </c>
    </row>
    <row r="160" spans="1:6" ht="12.75" customHeight="1" x14ac:dyDescent="0.25">
      <c r="A160" s="63">
        <v>313</v>
      </c>
      <c r="B160" s="65" t="s">
        <v>321</v>
      </c>
      <c r="C160" s="247" t="s">
        <v>322</v>
      </c>
      <c r="D160" s="60">
        <f t="shared" ref="D160:E160" si="32">SUM(D161:D163)</f>
        <v>74496.59</v>
      </c>
      <c r="E160" s="60">
        <f t="shared" si="32"/>
        <v>86927.72</v>
      </c>
      <c r="F160" s="45">
        <f t="shared" si="26"/>
        <v>116.68684432401537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74496.59</v>
      </c>
      <c r="E162" s="194">
        <v>86927.72</v>
      </c>
      <c r="F162" s="45">
        <f t="shared" si="26"/>
        <v>116.68684432401537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107300.83</v>
      </c>
      <c r="E164" s="60">
        <f>E165+E170+E178+E188+E189+E194</f>
        <v>89040.13</v>
      </c>
      <c r="F164" s="45">
        <f t="shared" si="26"/>
        <v>82.981771902416796</v>
      </c>
    </row>
    <row r="165" spans="1:6" ht="12.75" customHeight="1" x14ac:dyDescent="0.25">
      <c r="A165" s="63">
        <v>321</v>
      </c>
      <c r="B165" s="64" t="s">
        <v>331</v>
      </c>
      <c r="C165" s="247" t="s">
        <v>332</v>
      </c>
      <c r="D165" s="60">
        <f t="shared" ref="D165:E165" si="33">SUM(D166:D169)</f>
        <v>33851.730000000003</v>
      </c>
      <c r="E165" s="60">
        <f t="shared" si="33"/>
        <v>35620.639999999999</v>
      </c>
      <c r="F165" s="45">
        <f t="shared" si="26"/>
        <v>105.22546410478873</v>
      </c>
    </row>
    <row r="166" spans="1:6" ht="12.75" customHeight="1" x14ac:dyDescent="0.25">
      <c r="A166" s="63">
        <v>3211</v>
      </c>
      <c r="B166" s="64" t="s">
        <v>333</v>
      </c>
      <c r="C166" s="247" t="s">
        <v>334</v>
      </c>
      <c r="D166" s="194">
        <v>3541.08</v>
      </c>
      <c r="E166" s="194">
        <v>3018.62</v>
      </c>
      <c r="F166" s="45">
        <f t="shared" si="26"/>
        <v>85.245744236221725</v>
      </c>
    </row>
    <row r="167" spans="1:6" ht="12.75" customHeight="1" x14ac:dyDescent="0.25">
      <c r="A167" s="63">
        <v>3212</v>
      </c>
      <c r="B167" s="64" t="s">
        <v>335</v>
      </c>
      <c r="C167" s="247" t="s">
        <v>336</v>
      </c>
      <c r="D167" s="194">
        <v>29604.47</v>
      </c>
      <c r="E167" s="194">
        <v>31451.21</v>
      </c>
      <c r="F167" s="45">
        <f t="shared" si="26"/>
        <v>106.23804445747551</v>
      </c>
    </row>
    <row r="168" spans="1:6" ht="12.75" customHeight="1" x14ac:dyDescent="0.25">
      <c r="A168" s="63">
        <v>3213</v>
      </c>
      <c r="B168" s="64" t="s">
        <v>337</v>
      </c>
      <c r="C168" s="247" t="s">
        <v>338</v>
      </c>
      <c r="D168" s="194">
        <v>493.86</v>
      </c>
      <c r="E168" s="194">
        <v>1035</v>
      </c>
      <c r="F168" s="45">
        <f t="shared" si="26"/>
        <v>209.57356335803667</v>
      </c>
    </row>
    <row r="169" spans="1:6" ht="12.75" customHeight="1" x14ac:dyDescent="0.25">
      <c r="A169" s="63">
        <v>3214</v>
      </c>
      <c r="B169" s="64" t="s">
        <v>339</v>
      </c>
      <c r="C169" s="247" t="s">
        <v>340</v>
      </c>
      <c r="D169" s="194">
        <v>212.32</v>
      </c>
      <c r="E169" s="194">
        <v>115.81</v>
      </c>
      <c r="F169" s="45">
        <f t="shared" si="26"/>
        <v>54.545026375282589</v>
      </c>
    </row>
    <row r="170" spans="1:6" ht="12.75" customHeight="1" x14ac:dyDescent="0.25">
      <c r="A170" s="63">
        <v>322</v>
      </c>
      <c r="B170" s="64" t="s">
        <v>341</v>
      </c>
      <c r="C170" s="247" t="s">
        <v>342</v>
      </c>
      <c r="D170" s="60">
        <f t="shared" ref="D170:E170" si="34">SUM(D171:D177)</f>
        <v>43296.529999999992</v>
      </c>
      <c r="E170" s="60">
        <f t="shared" si="34"/>
        <v>34268.28</v>
      </c>
      <c r="F170" s="45">
        <f t="shared" si="26"/>
        <v>79.147867046158211</v>
      </c>
    </row>
    <row r="171" spans="1:6" ht="12.75" customHeight="1" x14ac:dyDescent="0.25">
      <c r="A171" s="63">
        <v>3221</v>
      </c>
      <c r="B171" s="64" t="s">
        <v>343</v>
      </c>
      <c r="C171" s="247" t="s">
        <v>344</v>
      </c>
      <c r="D171" s="194">
        <v>8546.02</v>
      </c>
      <c r="E171" s="194">
        <v>6923.63</v>
      </c>
      <c r="F171" s="45">
        <f t="shared" si="26"/>
        <v>81.015841292203845</v>
      </c>
    </row>
    <row r="172" spans="1:6" ht="12.75" customHeight="1" x14ac:dyDescent="0.25">
      <c r="A172" s="63">
        <v>3222</v>
      </c>
      <c r="B172" s="64" t="s">
        <v>345</v>
      </c>
      <c r="C172" s="247" t="s">
        <v>346</v>
      </c>
      <c r="D172" s="194">
        <v>21486.01</v>
      </c>
      <c r="E172" s="194">
        <v>15617.27</v>
      </c>
      <c r="F172" s="45">
        <f t="shared" si="26"/>
        <v>72.685761572297508</v>
      </c>
    </row>
    <row r="173" spans="1:6" ht="12.75" customHeight="1" x14ac:dyDescent="0.25">
      <c r="A173" s="63">
        <v>3223</v>
      </c>
      <c r="B173" s="65" t="s">
        <v>347</v>
      </c>
      <c r="C173" s="247" t="s">
        <v>348</v>
      </c>
      <c r="D173" s="194">
        <v>9092.56</v>
      </c>
      <c r="E173" s="194">
        <v>8796.82</v>
      </c>
      <c r="F173" s="45">
        <f t="shared" si="26"/>
        <v>96.747450662959608</v>
      </c>
    </row>
    <row r="174" spans="1:6" ht="12.75" customHeight="1" x14ac:dyDescent="0.25">
      <c r="A174" s="63">
        <v>3224</v>
      </c>
      <c r="B174" s="65" t="s">
        <v>349</v>
      </c>
      <c r="C174" s="247" t="s">
        <v>350</v>
      </c>
      <c r="D174" s="194">
        <v>236.5</v>
      </c>
      <c r="E174" s="194">
        <v>150.34</v>
      </c>
      <c r="F174" s="45">
        <f t="shared" si="26"/>
        <v>63.56871035940803</v>
      </c>
    </row>
    <row r="175" spans="1:6" ht="12.75" customHeight="1" x14ac:dyDescent="0.25">
      <c r="A175" s="63">
        <v>3225</v>
      </c>
      <c r="B175" s="65" t="s">
        <v>351</v>
      </c>
      <c r="C175" s="247" t="s">
        <v>352</v>
      </c>
      <c r="D175" s="194">
        <v>3819.45</v>
      </c>
      <c r="E175" s="194">
        <v>2745.47</v>
      </c>
      <c r="F175" s="45">
        <f t="shared" si="26"/>
        <v>71.881291809030088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115.99</v>
      </c>
      <c r="E177" s="194">
        <v>34.75</v>
      </c>
      <c r="F177" s="45">
        <f t="shared" si="26"/>
        <v>29.959479265453918</v>
      </c>
    </row>
    <row r="178" spans="1:6" ht="12.75" customHeight="1" x14ac:dyDescent="0.25">
      <c r="A178" s="63">
        <v>323</v>
      </c>
      <c r="B178" s="65" t="s">
        <v>357</v>
      </c>
      <c r="C178" s="247" t="s">
        <v>358</v>
      </c>
      <c r="D178" s="60">
        <f t="shared" ref="D178:E178" si="35">SUM(D179:D187)</f>
        <v>25280.13</v>
      </c>
      <c r="E178" s="60">
        <f t="shared" si="35"/>
        <v>13336.859999999999</v>
      </c>
      <c r="F178" s="45">
        <f t="shared" si="26"/>
        <v>52.756295161456833</v>
      </c>
    </row>
    <row r="179" spans="1:6" ht="12.75" customHeight="1" x14ac:dyDescent="0.25">
      <c r="A179" s="63">
        <v>3231</v>
      </c>
      <c r="B179" s="65" t="s">
        <v>359</v>
      </c>
      <c r="C179" s="247" t="s">
        <v>360</v>
      </c>
      <c r="D179" s="194">
        <v>1594.47</v>
      </c>
      <c r="E179" s="194">
        <v>1748.94</v>
      </c>
      <c r="F179" s="45">
        <f t="shared" si="26"/>
        <v>109.68785866149882</v>
      </c>
    </row>
    <row r="180" spans="1:6" ht="12.75" customHeight="1" x14ac:dyDescent="0.25">
      <c r="A180" s="63">
        <v>3232</v>
      </c>
      <c r="B180" s="65" t="s">
        <v>361</v>
      </c>
      <c r="C180" s="247" t="s">
        <v>362</v>
      </c>
      <c r="D180" s="194">
        <v>13547.94</v>
      </c>
      <c r="E180" s="194">
        <v>1860.9</v>
      </c>
      <c r="F180" s="45">
        <f t="shared" si="26"/>
        <v>13.735667562743856</v>
      </c>
    </row>
    <row r="181" spans="1:6" ht="12.75" customHeight="1" x14ac:dyDescent="0.25">
      <c r="A181" s="63">
        <v>3233</v>
      </c>
      <c r="B181" s="65" t="s">
        <v>363</v>
      </c>
      <c r="C181" s="247" t="s">
        <v>364</v>
      </c>
      <c r="D181" s="194">
        <v>127.44</v>
      </c>
      <c r="E181" s="194">
        <v>116.82</v>
      </c>
      <c r="F181" s="45">
        <f t="shared" si="26"/>
        <v>91.666666666666657</v>
      </c>
    </row>
    <row r="182" spans="1:6" ht="12.75" customHeight="1" x14ac:dyDescent="0.25">
      <c r="A182" s="63">
        <v>3234</v>
      </c>
      <c r="B182" s="65" t="s">
        <v>365</v>
      </c>
      <c r="C182" s="247" t="s">
        <v>366</v>
      </c>
      <c r="D182" s="194">
        <v>2194.63</v>
      </c>
      <c r="E182" s="194">
        <v>3408.09</v>
      </c>
      <c r="F182" s="45">
        <f t="shared" si="26"/>
        <v>155.2922360489012</v>
      </c>
    </row>
    <row r="183" spans="1:6" ht="12.75" customHeight="1" x14ac:dyDescent="0.25">
      <c r="A183" s="63">
        <v>3235</v>
      </c>
      <c r="B183" s="64" t="s">
        <v>367</v>
      </c>
      <c r="C183" s="247" t="s">
        <v>368</v>
      </c>
      <c r="D183" s="194">
        <v>1663.83</v>
      </c>
      <c r="E183" s="194"/>
      <c r="F183" s="45">
        <f t="shared" si="26"/>
        <v>0</v>
      </c>
    </row>
    <row r="184" spans="1:6" ht="12.75" customHeight="1" x14ac:dyDescent="0.25">
      <c r="A184" s="63">
        <v>3236</v>
      </c>
      <c r="B184" s="64" t="s">
        <v>369</v>
      </c>
      <c r="C184" s="247" t="s">
        <v>370</v>
      </c>
      <c r="D184" s="194">
        <v>228.9</v>
      </c>
      <c r="E184" s="194">
        <v>2793.8</v>
      </c>
      <c r="F184" s="45">
        <f t="shared" si="26"/>
        <v>1220.5329838357361</v>
      </c>
    </row>
    <row r="185" spans="1:6" ht="12.75" customHeight="1" x14ac:dyDescent="0.25">
      <c r="A185" s="63">
        <v>3237</v>
      </c>
      <c r="B185" s="64" t="s">
        <v>371</v>
      </c>
      <c r="C185" s="247" t="s">
        <v>372</v>
      </c>
      <c r="D185" s="194">
        <v>1493.06</v>
      </c>
      <c r="E185" s="194"/>
      <c r="F185" s="45">
        <f t="shared" si="26"/>
        <v>0</v>
      </c>
    </row>
    <row r="186" spans="1:6" ht="12.75" customHeight="1" x14ac:dyDescent="0.25">
      <c r="A186" s="63">
        <v>3238</v>
      </c>
      <c r="B186" s="64" t="s">
        <v>373</v>
      </c>
      <c r="C186" s="247" t="s">
        <v>374</v>
      </c>
      <c r="D186" s="194">
        <v>2777.89</v>
      </c>
      <c r="E186" s="194">
        <v>2939.89</v>
      </c>
      <c r="F186" s="45">
        <f t="shared" si="26"/>
        <v>105.83176439671837</v>
      </c>
    </row>
    <row r="187" spans="1:6" ht="12.75" customHeight="1" x14ac:dyDescent="0.25">
      <c r="A187" s="63">
        <v>3239</v>
      </c>
      <c r="B187" s="64" t="s">
        <v>375</v>
      </c>
      <c r="C187" s="247" t="s">
        <v>376</v>
      </c>
      <c r="D187" s="194">
        <v>1651.97</v>
      </c>
      <c r="E187" s="194">
        <v>468.42</v>
      </c>
      <c r="F187" s="45">
        <f t="shared" si="26"/>
        <v>28.355236475238655</v>
      </c>
    </row>
    <row r="188" spans="1:6" ht="12.75" customHeight="1" x14ac:dyDescent="0.25">
      <c r="A188" s="63">
        <v>324</v>
      </c>
      <c r="B188" s="64" t="s">
        <v>377</v>
      </c>
      <c r="C188" s="247" t="s">
        <v>378</v>
      </c>
      <c r="D188" s="194">
        <v>37.46</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4834.9800000000005</v>
      </c>
      <c r="E194" s="60">
        <f t="shared" si="36"/>
        <v>5814.3499999999995</v>
      </c>
      <c r="F194" s="45">
        <f t="shared" si="26"/>
        <v>120.25592660155779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1585.21</v>
      </c>
      <c r="E196" s="194">
        <v>1591.85</v>
      </c>
      <c r="F196" s="45">
        <f t="shared" si="26"/>
        <v>100.41887194756529</v>
      </c>
    </row>
    <row r="197" spans="1:6" ht="12.75" customHeight="1" x14ac:dyDescent="0.25">
      <c r="A197" s="63">
        <v>3293</v>
      </c>
      <c r="B197" s="64" t="s">
        <v>395</v>
      </c>
      <c r="C197" s="247" t="s">
        <v>396</v>
      </c>
      <c r="D197" s="194">
        <v>628.64</v>
      </c>
      <c r="E197" s="194">
        <v>1669.39</v>
      </c>
      <c r="F197" s="45">
        <f t="shared" si="26"/>
        <v>265.55580300330877</v>
      </c>
    </row>
    <row r="198" spans="1:6" ht="12.75" customHeight="1" x14ac:dyDescent="0.25">
      <c r="A198" s="63">
        <v>3294</v>
      </c>
      <c r="B198" s="64" t="s">
        <v>397</v>
      </c>
      <c r="C198" s="247" t="s">
        <v>398</v>
      </c>
      <c r="D198" s="194">
        <v>188.09</v>
      </c>
      <c r="E198" s="194">
        <v>95</v>
      </c>
      <c r="F198" s="45">
        <f t="shared" si="26"/>
        <v>50.507735658461371</v>
      </c>
    </row>
    <row r="199" spans="1:6" ht="12.75" customHeight="1" x14ac:dyDescent="0.25">
      <c r="A199" s="63">
        <v>3295</v>
      </c>
      <c r="B199" s="64" t="s">
        <v>399</v>
      </c>
      <c r="C199" s="247" t="s">
        <v>400</v>
      </c>
      <c r="D199" s="194">
        <v>2188.41</v>
      </c>
      <c r="E199" s="194">
        <v>2349.21</v>
      </c>
      <c r="F199" s="45">
        <f t="shared" si="26"/>
        <v>107.34780045786667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244.63</v>
      </c>
      <c r="E201" s="194">
        <v>108.9</v>
      </c>
      <c r="F201" s="45">
        <f t="shared" si="26"/>
        <v>44.516208151085316</v>
      </c>
    </row>
    <row r="202" spans="1:6" ht="12.75" customHeight="1" x14ac:dyDescent="0.25">
      <c r="A202" s="63">
        <v>34</v>
      </c>
      <c r="B202" s="183" t="s">
        <v>405</v>
      </c>
      <c r="C202" s="247" t="s">
        <v>406</v>
      </c>
      <c r="D202" s="60">
        <f t="shared" ref="D202:E202" si="37">D203+D208+D216</f>
        <v>331.26</v>
      </c>
      <c r="E202" s="60">
        <f t="shared" si="37"/>
        <v>1718.31</v>
      </c>
      <c r="F202" s="45">
        <f t="shared" si="26"/>
        <v>518.71943488498459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331.26</v>
      </c>
      <c r="E216" s="60">
        <f t="shared" si="40"/>
        <v>1718.31</v>
      </c>
      <c r="F216" s="45">
        <f t="shared" si="26"/>
        <v>518.71943488498459</v>
      </c>
    </row>
    <row r="217" spans="1:6" ht="12.75" customHeight="1" x14ac:dyDescent="0.25">
      <c r="A217" s="63">
        <v>3431</v>
      </c>
      <c r="B217" s="182" t="s">
        <v>435</v>
      </c>
      <c r="C217" s="247" t="s">
        <v>436</v>
      </c>
      <c r="D217" s="194">
        <v>331.26</v>
      </c>
      <c r="E217" s="194">
        <v>1718.31</v>
      </c>
      <c r="F217" s="45">
        <f t="shared" si="26"/>
        <v>518.71943488498459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3278.23</v>
      </c>
      <c r="E262" s="60">
        <f t="shared" si="55"/>
        <v>3313.72</v>
      </c>
      <c r="F262" s="45">
        <f t="shared" ref="F262:F268" si="56">IF(D262&lt;&gt;0,IF(E262/D262&gt;=100,"&gt;&gt;100",E262/D262*100),"-")</f>
        <v>101.08259640110668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3278.23</v>
      </c>
      <c r="E269" s="60">
        <f t="shared" si="58"/>
        <v>3313.72</v>
      </c>
      <c r="F269" s="45">
        <f t="shared" ref="F269:F272" si="59">IF(D269&lt;&gt;0,IF(E269/D269&gt;=100,"&gt;&gt;100",E269/D269*100),"-")</f>
        <v>101.08259640110668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3278.23</v>
      </c>
      <c r="E271" s="194">
        <v>3313.72</v>
      </c>
      <c r="F271" s="45">
        <f t="shared" si="59"/>
        <v>101.08259640110668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139.43</v>
      </c>
      <c r="E273" s="60">
        <f t="shared" si="60"/>
        <v>136.55000000000001</v>
      </c>
      <c r="F273" s="45">
        <f t="shared" ref="F273:F277" si="61">IF(D273&lt;&gt;0,IF(E273/D273&gt;=100,"&gt;&gt;100",E273/D273*100),"-")</f>
        <v>97.934447392957054</v>
      </c>
    </row>
    <row r="274" spans="1:6" ht="12.75" customHeight="1" x14ac:dyDescent="0.25">
      <c r="A274" s="63">
        <v>381</v>
      </c>
      <c r="B274" s="64" t="s">
        <v>540</v>
      </c>
      <c r="C274" s="247" t="s">
        <v>541</v>
      </c>
      <c r="D274" s="60">
        <f t="shared" ref="D274:E274" si="62">SUM(D275:D277)</f>
        <v>139.43</v>
      </c>
      <c r="E274" s="60">
        <f t="shared" si="62"/>
        <v>136.55000000000001</v>
      </c>
      <c r="F274" s="45">
        <f t="shared" si="61"/>
        <v>97.934447392957054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139.43</v>
      </c>
      <c r="E276" s="194">
        <v>136.55000000000001</v>
      </c>
      <c r="F276" s="45">
        <f t="shared" si="61"/>
        <v>97.934447392957054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651016.78</v>
      </c>
      <c r="E299" s="60">
        <f>E152-E297+E298</f>
        <v>721995.37</v>
      </c>
      <c r="F299" s="45">
        <f t="shared" si="68"/>
        <v>110.90272819081559</v>
      </c>
    </row>
    <row r="300" spans="1:6" ht="12.75" customHeight="1" x14ac:dyDescent="0.25">
      <c r="A300" s="63" t="s">
        <v>581</v>
      </c>
      <c r="B300" s="64" t="s">
        <v>592</v>
      </c>
      <c r="C300" s="247" t="s">
        <v>593</v>
      </c>
      <c r="D300" s="60">
        <f>IF(D6&gt;=D299,D6-D299,0)</f>
        <v>3688.9699999998556</v>
      </c>
      <c r="E300" s="60">
        <f>IF(E6&gt;=E299,E6-E299,0)</f>
        <v>19525.640000000014</v>
      </c>
      <c r="F300" s="45">
        <f t="shared" si="68"/>
        <v>529.2978798960354</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3725.25</v>
      </c>
      <c r="E302" s="194">
        <v>0</v>
      </c>
      <c r="F302" s="45">
        <f t="shared" si="68"/>
        <v>0</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13457.730000000001</v>
      </c>
      <c r="E360" s="60">
        <f t="shared" si="86"/>
        <v>17049.45</v>
      </c>
      <c r="F360" s="45">
        <f t="shared" si="72"/>
        <v>126.68889924229421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13457.730000000001</v>
      </c>
      <c r="E373" s="60">
        <f t="shared" si="90"/>
        <v>2402.02</v>
      </c>
      <c r="F373" s="45">
        <f t="shared" si="72"/>
        <v>17.848626774351988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12024.04</v>
      </c>
      <c r="E379" s="60">
        <f t="shared" si="92"/>
        <v>1250</v>
      </c>
      <c r="F379" s="45">
        <f t="shared" si="72"/>
        <v>10.395840333199157</v>
      </c>
    </row>
    <row r="380" spans="1:6" ht="12.75" customHeight="1" x14ac:dyDescent="0.25">
      <c r="A380" s="63">
        <v>4221</v>
      </c>
      <c r="B380" s="64" t="s">
        <v>647</v>
      </c>
      <c r="C380" s="247" t="s">
        <v>739</v>
      </c>
      <c r="D380" s="194">
        <v>8449.0400000000009</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3575</v>
      </c>
      <c r="E382" s="194">
        <v>1250</v>
      </c>
      <c r="F382" s="45">
        <f t="shared" si="72"/>
        <v>34.965034965034967</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1433.69</v>
      </c>
      <c r="E393" s="60">
        <f t="shared" si="94"/>
        <v>1152.02</v>
      </c>
      <c r="F393" s="45">
        <f t="shared" si="72"/>
        <v>80.353493433029456</v>
      </c>
    </row>
    <row r="394" spans="1:6" ht="12.75" customHeight="1" x14ac:dyDescent="0.25">
      <c r="A394" s="63">
        <v>4241</v>
      </c>
      <c r="B394" s="64" t="s">
        <v>756</v>
      </c>
      <c r="C394" s="247" t="s">
        <v>757</v>
      </c>
      <c r="D394" s="194">
        <v>1433.69</v>
      </c>
      <c r="E394" s="194">
        <v>1152.02</v>
      </c>
      <c r="F394" s="45">
        <f t="shared" si="72"/>
        <v>80.353493433029456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14647.43</v>
      </c>
      <c r="F412" s="45" t="str">
        <f t="shared" si="72"/>
        <v>-</v>
      </c>
    </row>
    <row r="413" spans="1:6" ht="12.75" customHeight="1" x14ac:dyDescent="0.25">
      <c r="A413" s="63">
        <v>451</v>
      </c>
      <c r="B413" s="64" t="s">
        <v>784</v>
      </c>
      <c r="C413" s="247" t="s">
        <v>785</v>
      </c>
      <c r="D413" s="194">
        <v>0</v>
      </c>
      <c r="E413" s="194">
        <v>14647.43</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13457.730000000001</v>
      </c>
      <c r="E418" s="60">
        <f t="shared" si="102"/>
        <v>17049.45</v>
      </c>
      <c r="F418" s="45">
        <f t="shared" si="72"/>
        <v>126.68889924229421</v>
      </c>
    </row>
    <row r="419" spans="1:6" ht="12.75" customHeight="1" x14ac:dyDescent="0.25">
      <c r="A419" s="63">
        <v>92212</v>
      </c>
      <c r="B419" s="64" t="s">
        <v>796</v>
      </c>
      <c r="C419" s="247" t="s">
        <v>797</v>
      </c>
      <c r="D419" s="194">
        <v>9752.2000000000007</v>
      </c>
      <c r="E419" s="194">
        <v>0</v>
      </c>
      <c r="F419" s="45">
        <f t="shared" si="72"/>
        <v>0</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654705.74999999988</v>
      </c>
      <c r="E422" s="60">
        <f>E6+E308</f>
        <v>741521.01</v>
      </c>
      <c r="F422" s="45">
        <f t="shared" si="72"/>
        <v>113.26019513346266</v>
      </c>
    </row>
    <row r="423" spans="1:6" ht="12.75" customHeight="1" x14ac:dyDescent="0.25">
      <c r="A423" s="63" t="s">
        <v>581</v>
      </c>
      <c r="B423" s="64" t="s">
        <v>804</v>
      </c>
      <c r="C423" s="247" t="s">
        <v>805</v>
      </c>
      <c r="D423" s="60">
        <f t="shared" ref="D423:E423" si="103">D299+D360</f>
        <v>664474.51</v>
      </c>
      <c r="E423" s="60">
        <f t="shared" si="103"/>
        <v>739044.82</v>
      </c>
      <c r="F423" s="45">
        <f t="shared" si="72"/>
        <v>111.22244854810155</v>
      </c>
    </row>
    <row r="424" spans="1:6" ht="12.75" customHeight="1" x14ac:dyDescent="0.25">
      <c r="A424" s="63" t="s">
        <v>581</v>
      </c>
      <c r="B424" s="64" t="s">
        <v>806</v>
      </c>
      <c r="C424" s="247" t="s">
        <v>807</v>
      </c>
      <c r="D424" s="60">
        <f t="shared" ref="D424:E424" si="104">IF(D422&gt;=D423,D422-D423,0)</f>
        <v>0</v>
      </c>
      <c r="E424" s="60">
        <f t="shared" si="104"/>
        <v>2476.1900000000605</v>
      </c>
      <c r="F424" s="45" t="str">
        <f t="shared" si="72"/>
        <v>-</v>
      </c>
    </row>
    <row r="425" spans="1:6" ht="12.75" customHeight="1" x14ac:dyDescent="0.25">
      <c r="A425" s="63" t="s">
        <v>581</v>
      </c>
      <c r="B425" s="64" t="s">
        <v>808</v>
      </c>
      <c r="C425" s="247" t="s">
        <v>809</v>
      </c>
      <c r="D425" s="60">
        <f t="shared" ref="D425:E425" si="105">IF(D423&gt;=D422,D423-D422,0)</f>
        <v>9768.7600000001257</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13477.45</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4254.72</v>
      </c>
      <c r="E535" s="60">
        <f>E536+E571+E584+E597+E629</f>
        <v>4254.72</v>
      </c>
      <c r="F535" s="45">
        <f t="shared" si="109"/>
        <v>100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4254.72</v>
      </c>
      <c r="E597" s="60">
        <f t="shared" si="152"/>
        <v>4254.72</v>
      </c>
      <c r="F597" s="45">
        <f t="shared" si="109"/>
        <v>100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4254.72</v>
      </c>
      <c r="E609" s="60">
        <f t="shared" si="156"/>
        <v>4254.72</v>
      </c>
      <c r="F609" s="45">
        <f t="shared" si="109"/>
        <v>100</v>
      </c>
    </row>
    <row r="610" spans="1:6" ht="22.8" x14ac:dyDescent="0.25">
      <c r="A610" s="63">
        <v>5443</v>
      </c>
      <c r="B610" s="64" t="s">
        <v>1169</v>
      </c>
      <c r="C610" s="247" t="s">
        <v>1170</v>
      </c>
      <c r="D610" s="194">
        <v>4254.72</v>
      </c>
      <c r="E610" s="194">
        <v>4254.72</v>
      </c>
      <c r="F610" s="45">
        <f t="shared" si="109"/>
        <v>100</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4254.72</v>
      </c>
      <c r="E640" s="60">
        <f>IF(E535-E430&gt;=0,E535-E430,0)</f>
        <v>4254.72</v>
      </c>
      <c r="F640" s="45">
        <f t="shared" si="109"/>
        <v>100</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654705.74999999988</v>
      </c>
      <c r="E643" s="60">
        <f>E422+E430</f>
        <v>741521.01</v>
      </c>
      <c r="F643" s="45">
        <f t="shared" si="109"/>
        <v>113.26019513346266</v>
      </c>
    </row>
    <row r="644" spans="1:6" ht="12.75" customHeight="1" x14ac:dyDescent="0.25">
      <c r="A644" s="63" t="s">
        <v>581</v>
      </c>
      <c r="B644" s="64" t="s">
        <v>1237</v>
      </c>
      <c r="C644" s="247" t="s">
        <v>1238</v>
      </c>
      <c r="D644" s="60">
        <f>D423+D535</f>
        <v>668729.23</v>
      </c>
      <c r="E644" s="60">
        <f>E423+E535</f>
        <v>743299.53999999992</v>
      </c>
      <c r="F644" s="45">
        <f t="shared" si="109"/>
        <v>111.15104688933665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14023.480000000098</v>
      </c>
      <c r="E646" s="60">
        <f t="shared" si="164"/>
        <v>1778.5299999999115</v>
      </c>
      <c r="F646" s="45">
        <f t="shared" si="109"/>
        <v>12.68251532429824</v>
      </c>
    </row>
    <row r="647" spans="1:6" ht="22.8" x14ac:dyDescent="0.25">
      <c r="A647" s="251" t="s">
        <v>1243</v>
      </c>
      <c r="B647" s="64" t="s">
        <v>1244</v>
      </c>
      <c r="C647" s="252" t="s">
        <v>1243</v>
      </c>
      <c r="D647" s="60">
        <f>IF(D426-D427+D641-D642&gt;=0,D426-D427+D641-D642,0)</f>
        <v>13477.45</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546.03000000009706</v>
      </c>
      <c r="E650" s="60">
        <f t="shared" si="166"/>
        <v>1778.5299999999115</v>
      </c>
      <c r="F650" s="45">
        <f t="shared" si="109"/>
        <v>325.72019852381652</v>
      </c>
    </row>
    <row r="651" spans="1:6" ht="22.8" x14ac:dyDescent="0.25">
      <c r="A651" s="249" t="s">
        <v>1251</v>
      </c>
      <c r="B651" s="184" t="s">
        <v>1252</v>
      </c>
      <c r="C651" s="250" t="s">
        <v>1251</v>
      </c>
      <c r="D651" s="196">
        <v>47227.14</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23488.080000000002</v>
      </c>
      <c r="E653" s="194">
        <v>5149.16</v>
      </c>
      <c r="F653" s="45">
        <f t="shared" ref="F653:F740" si="167">IF(D653&lt;&gt;0,IF(E653/D653&gt;=100,"&gt;&gt;100",E653/D653*100),"-")</f>
        <v>21.922438956270582</v>
      </c>
    </row>
    <row r="654" spans="1:6" ht="12.75" customHeight="1" x14ac:dyDescent="0.25">
      <c r="A654" s="63" t="s">
        <v>1256</v>
      </c>
      <c r="B654" s="64" t="s">
        <v>1257</v>
      </c>
      <c r="C654" s="247" t="s">
        <v>1256</v>
      </c>
      <c r="D654" s="194">
        <v>77819.13</v>
      </c>
      <c r="E654" s="194">
        <v>5678.79</v>
      </c>
      <c r="F654" s="45">
        <f t="shared" si="167"/>
        <v>7.2974215980055286</v>
      </c>
    </row>
    <row r="655" spans="1:6" ht="12.75" customHeight="1" x14ac:dyDescent="0.25">
      <c r="A655" s="63" t="s">
        <v>1258</v>
      </c>
      <c r="B655" s="64" t="s">
        <v>1259</v>
      </c>
      <c r="C655" s="247" t="s">
        <v>1258</v>
      </c>
      <c r="D655" s="194">
        <v>96158.05</v>
      </c>
      <c r="E655" s="194">
        <v>10827.95</v>
      </c>
      <c r="F655" s="45">
        <f t="shared" si="167"/>
        <v>11.260575687630938</v>
      </c>
    </row>
    <row r="656" spans="1:6" ht="22.8" x14ac:dyDescent="0.25">
      <c r="A656" s="63">
        <v>11</v>
      </c>
      <c r="B656" s="64" t="s">
        <v>1260</v>
      </c>
      <c r="C656" s="247" t="s">
        <v>1261</v>
      </c>
      <c r="D656" s="60">
        <f t="shared" ref="D656:E656" si="168">+D653+D654-D655</f>
        <v>5149.1600000000035</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29</v>
      </c>
      <c r="E658" s="253">
        <v>29</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20</v>
      </c>
      <c r="E660" s="253">
        <v>20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581553.03</v>
      </c>
      <c r="E683" s="192">
        <v>675211.3</v>
      </c>
      <c r="F683" s="71">
        <f t="shared" si="167"/>
        <v>116.10485461661166</v>
      </c>
    </row>
    <row r="684" spans="1:6" ht="22.8" x14ac:dyDescent="0.25">
      <c r="A684" s="70">
        <v>63613</v>
      </c>
      <c r="B684" s="182" t="s">
        <v>1317</v>
      </c>
      <c r="C684" s="278" t="s">
        <v>1318</v>
      </c>
      <c r="D684" s="192">
        <v>9330.81</v>
      </c>
      <c r="E684" s="192">
        <v>7293.13</v>
      </c>
      <c r="F684" s="71">
        <f t="shared" si="167"/>
        <v>78.161810175108059</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150.52000000000001</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5066.42</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29604.47</v>
      </c>
      <c r="E734" s="192">
        <v>31451.21</v>
      </c>
      <c r="F734" s="71">
        <f t="shared" si="167"/>
        <v>106.23804445747551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21.9</v>
      </c>
      <c r="E736" s="194">
        <v>640</v>
      </c>
      <c r="F736" s="45">
        <f t="shared" si="167"/>
        <v>2922.3744292237443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1493.06</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v>25</v>
      </c>
      <c r="F743" s="71" t="str">
        <f t="shared" ref="F743:F744" si="170">IF(D743&lt;&gt;0,IF(E743/D743&gt;=100,"&gt;&gt;100",E743/D743*100),"-")</f>
        <v>-</v>
      </c>
    </row>
    <row r="744" spans="1:6" ht="12.75" customHeight="1" x14ac:dyDescent="0.25">
      <c r="A744" s="70" t="s">
        <v>1417</v>
      </c>
      <c r="B744" s="65" t="s">
        <v>1418</v>
      </c>
      <c r="C744" s="277" t="s">
        <v>1417</v>
      </c>
      <c r="D744" s="192">
        <v>1988</v>
      </c>
      <c r="E744" s="192">
        <v>2302</v>
      </c>
      <c r="F744" s="71">
        <f t="shared" si="170"/>
        <v>115.79476861167002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3278.23</v>
      </c>
      <c r="E855" s="194">
        <v>3313.72</v>
      </c>
      <c r="F855" s="45">
        <f t="shared" si="169"/>
        <v>101.08259640110668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4254.72</v>
      </c>
      <c r="E982" s="192">
        <v>4254.72</v>
      </c>
      <c r="F982" s="71">
        <f t="shared" si="169"/>
        <v>100</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11030.41</v>
      </c>
      <c r="E1015" s="283">
        <v>6775.69</v>
      </c>
      <c r="F1015" s="71">
        <f t="shared" si="173"/>
        <v>61.427363080792098</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4" zoomScale="80" zoomScaleNormal="8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391455.64</v>
      </c>
      <c r="E6" s="180">
        <f t="shared" si="0"/>
        <v>341316.92000000004</v>
      </c>
      <c r="F6" s="181">
        <f t="shared" ref="F6:F298" si="1">IF(D6&gt;0,IF(E6/D6&gt;=100,"&gt;&gt;100",E6/D6*100),"-")</f>
        <v>87.191723690582165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339079.34</v>
      </c>
      <c r="E7" s="79">
        <f t="shared" si="2"/>
        <v>338069.35000000003</v>
      </c>
      <c r="F7" s="71">
        <f t="shared" si="1"/>
        <v>99.70213755872004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43158.14</v>
      </c>
      <c r="E8" s="79">
        <f>E9+E10-E11</f>
        <v>43158.14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43158.14</v>
      </c>
      <c r="E9" s="192">
        <v>43158.14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292083.7</v>
      </c>
      <c r="E12" s="79">
        <f t="shared" si="3"/>
        <v>276426.28000000003</v>
      </c>
      <c r="F12" s="71">
        <f t="shared" si="1"/>
        <v>94.639406444111742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193163.46999999997</v>
      </c>
      <c r="E13" s="79">
        <f t="shared" si="4"/>
        <v>189619.44</v>
      </c>
      <c r="F13" s="71">
        <f t="shared" si="1"/>
        <v>98.165269033528972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283522.8</v>
      </c>
      <c r="E15" s="192">
        <v>283522.8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90359.33</v>
      </c>
      <c r="E18" s="192">
        <v>93903.360000000001</v>
      </c>
      <c r="F18" s="71">
        <f t="shared" si="1"/>
        <v>103.9221517025414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28308.010000000002</v>
      </c>
      <c r="E19" s="79">
        <f t="shared" si="5"/>
        <v>19636.580000000002</v>
      </c>
      <c r="F19" s="71">
        <f t="shared" si="1"/>
        <v>69.367574760641958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75066.47</v>
      </c>
      <c r="E20" s="192">
        <v>72486.880000000005</v>
      </c>
      <c r="F20" s="71">
        <f t="shared" si="1"/>
        <v>96.563592240317149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8412.7000000000007</v>
      </c>
      <c r="E22" s="192">
        <v>9662.7000000000007</v>
      </c>
      <c r="F22" s="71">
        <f t="shared" si="1"/>
        <v>114.85848776254947</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1579.11</v>
      </c>
      <c r="E25" s="192">
        <v>1579.11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2346.7399999999998</v>
      </c>
      <c r="E26" s="192">
        <v>2346.7399999999998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59097.01</v>
      </c>
      <c r="E28" s="192">
        <v>66438.850000000006</v>
      </c>
      <c r="F28" s="71">
        <f t="shared" si="1"/>
        <v>112.4233696425589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36408.39</v>
      </c>
      <c r="E29" s="79">
        <f t="shared" si="6"/>
        <v>31268.379999999997</v>
      </c>
      <c r="F29" s="71">
        <f t="shared" si="1"/>
        <v>85.882347447937136</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41120.06</v>
      </c>
      <c r="E30" s="192">
        <v>41120.06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4711.67</v>
      </c>
      <c r="E34" s="192">
        <v>9851.68</v>
      </c>
      <c r="F34" s="71">
        <f t="shared" si="1"/>
        <v>209.09104415207347</v>
      </c>
      <c r="G34" s="66"/>
      <c r="H34" s="66"/>
      <c r="I34" s="66"/>
      <c r="J34" s="66"/>
      <c r="K34" s="66"/>
      <c r="L34" s="66"/>
      <c r="M34" s="66"/>
      <c r="N34" s="66"/>
      <c r="O34" s="66"/>
      <c r="P34" s="66"/>
      <c r="Q34" s="66"/>
      <c r="R34" s="66"/>
      <c r="S34" s="66"/>
      <c r="T34" s="66"/>
      <c r="U34" s="66"/>
      <c r="V34" s="66"/>
      <c r="W34" s="66"/>
    </row>
    <row r="35" spans="1:23" ht="22.8" x14ac:dyDescent="0.25">
      <c r="A35" s="72" t="s">
        <v>2175</v>
      </c>
      <c r="B35" s="65" t="s">
        <v>2176</v>
      </c>
      <c r="C35" s="134" t="s">
        <v>2175</v>
      </c>
      <c r="D35" s="79">
        <f t="shared" ref="D35:E35" si="7">SUM(D36:D39)-D40</f>
        <v>34203.83</v>
      </c>
      <c r="E35" s="79">
        <f t="shared" si="7"/>
        <v>35901.879999999997</v>
      </c>
      <c r="F35" s="71">
        <f t="shared" si="1"/>
        <v>104.96450251331501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37733.83</v>
      </c>
      <c r="E36" s="192">
        <v>39431.879999999997</v>
      </c>
      <c r="F36" s="71">
        <f t="shared" si="1"/>
        <v>104.50007327642064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3530</v>
      </c>
      <c r="E40" s="192">
        <v>3530</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23149.54</v>
      </c>
      <c r="E54" s="192">
        <v>25121.57</v>
      </c>
      <c r="F54" s="71">
        <f t="shared" si="1"/>
        <v>108.51865739016844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23149.54</v>
      </c>
      <c r="E55" s="192">
        <v>25121.57</v>
      </c>
      <c r="F55" s="71">
        <f t="shared" si="1"/>
        <v>108.51865739016844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3837.5</v>
      </c>
      <c r="E56" s="79">
        <f t="shared" si="11"/>
        <v>18484.93</v>
      </c>
      <c r="F56" s="71">
        <f t="shared" si="1"/>
        <v>481.69198697068401</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3837.5</v>
      </c>
      <c r="E57" s="192">
        <v>18484.93</v>
      </c>
      <c r="F57" s="71">
        <f t="shared" si="1"/>
        <v>481.69198697068401</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52376.3</v>
      </c>
      <c r="E69" s="79">
        <f>E70+E82+E88+E119+E135+E147+E165+E171</f>
        <v>3247.57</v>
      </c>
      <c r="F69" s="71">
        <f t="shared" si="1"/>
        <v>6.2004570769603804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5149.16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5149.16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5149.16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3247.57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3247.57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47227.14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47227.14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391455.64</v>
      </c>
      <c r="E176" s="79">
        <f>E177+E251</f>
        <v>341316.92</v>
      </c>
      <c r="F176" s="71">
        <f t="shared" si="1"/>
        <v>87.191723690582151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63952.740000000005</v>
      </c>
      <c r="E177" s="79">
        <f>E178+E197+E203+E219+E247+E248</f>
        <v>12347.82</v>
      </c>
      <c r="F177" s="71">
        <f t="shared" si="1"/>
        <v>19.30772629913902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52922.33</v>
      </c>
      <c r="E178" s="79">
        <f>SUM(E179:E181)+E185+E186+SUM(E194:E196)</f>
        <v>5434.42</v>
      </c>
      <c r="F178" s="71">
        <f t="shared" si="1"/>
        <v>10.268671088366668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48342.559999999998</v>
      </c>
      <c r="E179" s="192"/>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3580.97</v>
      </c>
      <c r="E180" s="192">
        <v>4449.24</v>
      </c>
      <c r="F180" s="71">
        <f t="shared" si="1"/>
        <v>124.2467822964169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28.8</v>
      </c>
      <c r="E181" s="79">
        <f t="shared" si="28"/>
        <v>634.08000000000004</v>
      </c>
      <c r="F181" s="71">
        <f t="shared" si="1"/>
        <v>2201.666666666667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28.8</v>
      </c>
      <c r="E184" s="192">
        <v>634.08000000000004</v>
      </c>
      <c r="F184" s="71">
        <f t="shared" si="1"/>
        <v>2201.666666666667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970</v>
      </c>
      <c r="E196" s="192">
        <v>351.1</v>
      </c>
      <c r="F196" s="71">
        <f t="shared" si="1"/>
        <v>36.195876288659797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11030.41</v>
      </c>
      <c r="E219" s="79">
        <f t="shared" si="34"/>
        <v>6775.69</v>
      </c>
      <c r="F219" s="71">
        <f t="shared" si="1"/>
        <v>61.427363080792098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11030.41</v>
      </c>
      <c r="E220" s="79">
        <f t="shared" si="35"/>
        <v>6775.69</v>
      </c>
      <c r="F220" s="71">
        <f t="shared" si="1"/>
        <v>61.427363080792098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11030.41</v>
      </c>
      <c r="E227" s="192">
        <v>6775.69</v>
      </c>
      <c r="F227" s="71">
        <f t="shared" si="1"/>
        <v>61.427363080792098</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137.71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327502.90000000002</v>
      </c>
      <c r="E251" s="79">
        <f>+E252+E255-E264+E274+E291</f>
        <v>328969.09999999998</v>
      </c>
      <c r="F251" s="71">
        <f t="shared" si="1"/>
        <v>100.44769069220453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328048.93000000005</v>
      </c>
      <c r="E252" s="79">
        <f>E253-E254</f>
        <v>330747.63</v>
      </c>
      <c r="F252" s="71">
        <f t="shared" si="1"/>
        <v>100.8226516696762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339079.34</v>
      </c>
      <c r="E253" s="192">
        <v>337523.32</v>
      </c>
      <c r="F253" s="71">
        <f t="shared" si="1"/>
        <v>99.541104450657471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11030.41</v>
      </c>
      <c r="E254" s="192">
        <v>6775.69</v>
      </c>
      <c r="F254" s="71">
        <f t="shared" si="1"/>
        <v>61.427363080792098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-546.03</v>
      </c>
      <c r="E255" s="79">
        <f>E256-E260</f>
        <v>-1778.5299999999997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6181.72</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6181.72</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546.03</v>
      </c>
      <c r="E260" s="79">
        <f>SUM(E261:E263)</f>
        <v>7960.25</v>
      </c>
      <c r="F260" s="71">
        <f t="shared" si="1"/>
        <v>1457.8411442594729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546.03</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3705.53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4254.72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3247.57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3247.57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3247.57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1478.33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52922.33</v>
      </c>
      <c r="E337" s="192">
        <v>3956.09</v>
      </c>
      <c r="F337" s="71">
        <f t="shared" si="43"/>
        <v>7.4752755594850031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11030.41</v>
      </c>
      <c r="E342" s="192">
        <v>6775.69</v>
      </c>
      <c r="F342" s="71">
        <f t="shared" si="43"/>
        <v>61.427363080792098</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2.8"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11030.41</v>
      </c>
      <c r="E354" s="192">
        <v>6775.69</v>
      </c>
      <c r="F354" s="71">
        <f t="shared" si="43"/>
        <v>61.427363080792098</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137.71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A117" sqref="A117:XFD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664474.51</v>
      </c>
      <c r="E114" s="60">
        <f t="shared" si="22"/>
        <v>739044.82</v>
      </c>
      <c r="F114" s="45">
        <f t="shared" si="1"/>
        <v>111.22244854810155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642748.69999999995</v>
      </c>
      <c r="E115" s="60">
        <f t="shared" si="23"/>
        <v>714519.88</v>
      </c>
      <c r="F115" s="45">
        <f t="shared" si="1"/>
        <v>111.16628940673081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642748.69999999995</v>
      </c>
      <c r="E117" s="194">
        <v>714519.88</v>
      </c>
      <c r="F117" s="45">
        <f t="shared" si="1"/>
        <v>111.16628940673081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21689.81</v>
      </c>
      <c r="E126" s="194">
        <v>24504.94</v>
      </c>
      <c r="F126" s="45">
        <f t="shared" si="1"/>
        <v>112.979044076458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36</v>
      </c>
      <c r="E128" s="194">
        <v>20</v>
      </c>
      <c r="F128" s="45">
        <f t="shared" si="1"/>
        <v>55.555555555555557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664474.51</v>
      </c>
      <c r="E141" s="81">
        <f t="shared" si="28"/>
        <v>739044.82</v>
      </c>
      <c r="F141" s="61">
        <f t="shared" si="1"/>
        <v>111.22244854810155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8" sqref="E2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90" zoomScaleNormal="90" workbookViewId="0">
      <selection activeCell="G103" sqref="G10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63952.74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696829.01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679641.85000000009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581178.42000000004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89040.13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1718.31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3313.72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136.55000000000001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4254.72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17049.45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137.71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748433.92999999993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727129.76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629520.98</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88171.86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1113.03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3313.72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136.55000000000001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4873.62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17049.45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4254.72</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4254.72</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12347.820000000065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6775.69</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6775.69</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6775.69</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5572.13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5434.42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137.71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8465</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2026-02-02T05:29:12Z</cp:lastPrinted>
  <dcterms:created xsi:type="dcterms:W3CDTF">2022-04-01T05:14:30Z</dcterms:created>
  <dcterms:modified xsi:type="dcterms:W3CDTF">2026-02-05T12:42:58Z</dcterms:modified>
</cp:coreProperties>
</file>